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inspectatreuhand.sharepoint.com/sites/inspectatreuhandag/Freigegebene Dokumente/General/EIT.swiss Betriebsvergleich (VSEI)/BV EIT.swiss Aktuell/BV-Zentraldokumente (Save)/Erfassung (Save)/"/>
    </mc:Choice>
  </mc:AlternateContent>
  <xr:revisionPtr revIDLastSave="0" documentId="14_{E8615935-33C7-482A-AE5A-1DF3CDC1FB21}" xr6:coauthVersionLast="47" xr6:coauthVersionMax="47" xr10:uidLastSave="{00000000-0000-0000-0000-000000000000}"/>
  <bookViews>
    <workbookView xWindow="-28920" yWindow="-120" windowWidth="29040" windowHeight="15720" xr2:uid="{B69F607C-B7AD-440E-A934-F22D831C043E}"/>
  </bookViews>
  <sheets>
    <sheet name="Stundenliste" sheetId="1" r:id="rId1"/>
    <sheet name="Muster Stundenliste" sheetId="3" r:id="rId2"/>
    <sheet name="Erläuterungen" sheetId="4" r:id="rId3"/>
  </sheets>
  <externalReferences>
    <externalReference r:id="rId4"/>
  </externalReferences>
  <definedNames>
    <definedName name="\a" localSheetId="1">'Muster Stundenliste'!#REF!</definedName>
    <definedName name="\a">Stundenliste!#REF!</definedName>
    <definedName name="_1" localSheetId="1">'Muster Stundenliste'!$D$1:$AH$57</definedName>
    <definedName name="_1">Stundenliste!$D$1:$AH$57</definedName>
    <definedName name="_1_0">'[1]1-Verw.Vermögen (Bilanz + ER)'!#REF!</definedName>
    <definedName name="_2" localSheetId="1">'Muster Stundenliste'!$AI$1:$AT$57</definedName>
    <definedName name="_2">Stundenliste!$AI$1:$AT$57</definedName>
    <definedName name="_3" localSheetId="1">'Muster Stundenliste'!$AU$1:$BT$57</definedName>
    <definedName name="_3">Stundenliste!$AU$1:$BT$57</definedName>
    <definedName name="_4" localSheetId="1">'Muster Stundenliste'!$BU$1:$CV$57</definedName>
    <definedName name="_4">Stundenliste!$BU$1:$CV$57</definedName>
    <definedName name="_5" localSheetId="1">'Muster Stundenliste'!#REF!</definedName>
    <definedName name="_5">Stundenliste!#REF!</definedName>
    <definedName name="_xlnm.Print_Area" localSheetId="1">'Muster Stundenliste'!$C$8:$CZ$57</definedName>
    <definedName name="_xlnm.Print_Area" localSheetId="0">Stundenliste!$C$8:$CZ$57</definedName>
    <definedName name="Druckbereich_MI" localSheetId="1">'Muster Stundenliste'!#REF!</definedName>
    <definedName name="Druckbereich_MI">Stundenliste!#REF!</definedName>
    <definedName name="_xlnm.Print_Titles" localSheetId="1">'Muster Stundenliste'!$A:$C,'Muster Stundenliste'!$1:$4</definedName>
    <definedName name="_xlnm.Print_Titles" localSheetId="0">Stundenliste!$A:$C,Stundenliste!$1:$4</definedName>
    <definedName name="wrn.Druck._.BAB._.allein." hidden="1">{"BAB Seiten 03-07 (BAB)",#N/A,FALSE,"BAB"}</definedName>
    <definedName name="wrn.Druck._.BAB._.mit._.allen._.Beilagen." hidden="1">{"BAB Seiten 01+02 (Std.+Zinsen)",#N/A,FALSE,"BAB";"BAB Seiten 03-07 (BAB)",#N/A,FALSE,"BAB";"BAB Seiten 08+09 (Div.+Mat.-Zuschläge)",#N/A,FALSE,"BAB";"BAB Seiten 10-15 (Std.-Zuschläge)",#N/A,FALSE,"BAB";"BAB Seiten 16+17 (VVGK, Struktur ER)",#N/A,FALSE,"BAB";"BAB Seiten 18+19 (Sollerlöse)",#N/A,FALSE,"BAB";"Daten BV individuell (Seite 20a+b)",#N/A,FALSE,"Betriebsergebnis";"Daten BV Kennzahlen FIBU (Seite 21)",#N/A,FALSE,"Bilanz, ER, Kennzahlen";"Daten BV VSEI Brosch. (Seiten 22+23)",#N/A,FALSE,"Daten BV-Broschüre";"Daten GK-Zuschläge (Seite 24)",#N/A,FALSE,"Daten GK für Teilnehmer"}</definedName>
    <definedName name="wrn.Druck._.BAB._.Stundenzuschläge." hidden="1">{"BAB Seiten 10-15 (Std.-Zuschläge)",#N/A,FALSE,"BAB"}</definedName>
    <definedName name="wrn.Druck._.Beilagen._.Teilnehmer." hidden="1">{"BAB Seiten 18+19 (Sollerlöse)",#N/A,FALSE,"BAB";"Daten BV individuell (Seite 20a+b)",#N/A,FALSE,"Betriebsergebnis";#N/A,#N/A,FALSE,"Bilanz, ER, Kennzahlen";"Daten BV VSEI Brosch. (Seiten 22+23)",#N/A,FALSE,"Daten BV-Broschüre";"Daten GK-Zuschläge (Seite 24)",#N/A,FALSE,"Daten GK für Teilnehmer"}</definedName>
    <definedName name="wrn.Druck._.Beilagen._.Teilnehmer._.franz.." hidden="1">{"BAB Seiten 18+19 (Sollerlöse) französisch",#N/A,FALSE,"BAB";"Daten BV individuell (Seite 20a+b) französisch",#N/A,FALSE,"Betriebsergebnis";"Daten BV VSEI Brosch. (Seiten 22+23) franz.",#N/A,FALSE,"Daten BV-Broschüre";"Daten GK-Zuschläge (Seite 24) französisch",#N/A,FALSE,"Daten GK für Teilnehmer"}</definedName>
    <definedName name="wrn.Druck._.Beilagen._.Teilnehmer._.ital.." hidden="1">{"BAB Seiten 18+19 (Sollerlöse) italienisch",#N/A,FALSE,"BAB";"Daten BV individuell (Seite 20a+b) italienisch",#N/A,FALSE,"BAB";"Daten BV VSEI Brosch. (Seiten 22+23) ital.",#N/A,FALSE,"Daten BV-Broschüre";"Daten GK-Zuschläge (Seite 24) italienisch",#N/A,FALSE,"BAB"}</definedName>
    <definedName name="wrn.Druck._.Erfassungsdossier." hidden="1">{#N/A,#N/A,FALSE,"1-Verw.Vermögen (Bilanz + ER)";#N/A,#N/A,FALSE,"2-Materialvorräte";#N/A,#N/A,FALSE,"3-BEK";#N/A,#N/A,FALSE,"4-Materialaufwand";#N/A,#N/A,FALSE,"5-Unternehmerlohn";#N/A,#N/A,FALSE,"5a-EK-Stunden+Löhne";#N/A,#N/A,FALSE,"5b-GK-Stunden+Löhne";#N/A,#N/A,FALSE,"5c-Absenzen";#N/A,#N/A,FALSE,"Stundenliste";#N/A,#N/A,FALSE,"5d-Mitarbeiterant. NPK";#N/A,#N/A,FALSE,"6-Personalzusatzkosten";#N/A,#N/A,FALSE,"7-Mietkosten";#N/A,#N/A,FALSE,"8-übr.Betriebsaufwand";#N/A,#N/A,FALSE,"9-Sonderkosten";#N/A,#N/A,FALSE,"10-entl.Mit.-e.O.-Garantie";#N/A,#N/A,FALSE,"11-Umsatz";#N/A,#N/A,FALSE,"12-Vorjahres Werte"}</definedName>
    <definedName name="wrn.PDF._.Dokumente._.Teilnehmer." hidden="1">{"BAB Seiten 18+19 (Sollerlöse)",#N/A,FALSE,"BAB";"Daten BV individuell (Seite 20a+b)",#N/A,FALSE,"Betriebsergebnis";#N/A,#N/A,FALSE,"Bilanz, ER, Kennzahlen";"Daten BV VSEI Brosch. (Seiten 22+23)",#N/A,FALSE,"Daten BV-Broschüre";"Daten GK-Zuschläge (Seite 24)",#N/A,FALSE,"Daten GK für Teilnehmer"}</definedName>
    <definedName name="wrn.PDF._.Dokumente._.Teilnehmer._.franz.." hidden="1">{"BAB Seiten 18+19 (Sollerlöse) französisch",#N/A,FALSE,"BAB";"Daten BV individuell (Seite 20a+b) französisch",#N/A,FALSE,"Betriebsergebnis";"Daten GK-Zuschläge (Seite 24) französisch",#N/A,FALSE,"Daten GK für Teilnehmer";"Daten BV VSEI Brosch. (Seiten 22+23) franz.",#N/A,FALSE,"Daten BV-Broschüre"}</definedName>
    <definedName name="wrn.PDF._.Dokumente._.Teilnehmer._.ital.." hidden="1">{"BAB Seiten 18+19 (Sollerlöse) italienisch",#N/A,FALSE,"BAB";"Daten BV individuell (Seite 20a+b) italienisch",#N/A,FALSE,"BAB";"Daten BV VSEI Brosch. (Seiten 22+23) ital.",#N/A,FALSE,"BAB";"Daten GK-Zuschläge (Seite 24) italienisch",#N/A,FALSE,"BAB"}</definedName>
    <definedName name="Z_034F3216_0652_4B8A_9FCB_3347F7462DA0_.wvu.PrintArea" localSheetId="1" hidden="1">'Muster Stundenliste'!$C$8:$CV$57</definedName>
    <definedName name="Z_034F3216_0652_4B8A_9FCB_3347F7462DA0_.wvu.PrintArea" localSheetId="0" hidden="1">Stundenliste!$C$8:$CV$57</definedName>
    <definedName name="Z_034F3216_0652_4B8A_9FCB_3347F7462DA0_.wvu.PrintTitles" localSheetId="1" hidden="1">'Muster Stundenliste'!$A:$C,'Muster Stundenliste'!$1:$4</definedName>
    <definedName name="Z_034F3216_0652_4B8A_9FCB_3347F7462DA0_.wvu.PrintTitles" localSheetId="0" hidden="1">Stundenliste!$A:$C,Stundenliste!$1:$4</definedName>
    <definedName name="Z_06634F16_C65A_4FBA_8567_B896FD0CFFFB_.wvu.PrintArea" localSheetId="1" hidden="1">'Muster Stundenliste'!$C$8:$CV$57</definedName>
    <definedName name="Z_06634F16_C65A_4FBA_8567_B896FD0CFFFB_.wvu.PrintArea" localSheetId="0" hidden="1">Stundenliste!$C$8:$CV$57</definedName>
    <definedName name="Z_06634F16_C65A_4FBA_8567_B896FD0CFFFB_.wvu.PrintTitles" localSheetId="1" hidden="1">'Muster Stundenliste'!$A:$C,'Muster Stundenliste'!$1:$4</definedName>
    <definedName name="Z_06634F16_C65A_4FBA_8567_B896FD0CFFFB_.wvu.PrintTitles" localSheetId="0" hidden="1">Stundenliste!$A:$C,Stundenliste!$1:$4</definedName>
    <definedName name="Z_069E54A0_5348_4902_8785_DA16E9DE097E_.wvu.PrintArea" localSheetId="1" hidden="1">'Muster Stundenliste'!$C$8:$CZ$57</definedName>
    <definedName name="Z_069E54A0_5348_4902_8785_DA16E9DE097E_.wvu.PrintArea" localSheetId="0" hidden="1">Stundenliste!$C$8:$CZ$57</definedName>
    <definedName name="Z_069E54A0_5348_4902_8785_DA16E9DE097E_.wvu.PrintTitles" localSheetId="1" hidden="1">'Muster Stundenliste'!$A:$C,'Muster Stundenliste'!$1:$4</definedName>
    <definedName name="Z_069E54A0_5348_4902_8785_DA16E9DE097E_.wvu.PrintTitles" localSheetId="0" hidden="1">Stundenliste!$A:$C,Stundenliste!$1:$4</definedName>
    <definedName name="Z_0AE1DB76_5B27_445D_BE4D_0A79694893B7_.wvu.PrintArea" localSheetId="1" hidden="1">'Muster Stundenliste'!$C$8:$CZ$57</definedName>
    <definedName name="Z_0AE1DB76_5B27_445D_BE4D_0A79694893B7_.wvu.PrintArea" localSheetId="0" hidden="1">Stundenliste!$C$8:$CZ$57</definedName>
    <definedName name="Z_0AE1DB76_5B27_445D_BE4D_0A79694893B7_.wvu.PrintTitles" localSheetId="1" hidden="1">'Muster Stundenliste'!$A:$C,'Muster Stundenliste'!$1:$4</definedName>
    <definedName name="Z_0AE1DB76_5B27_445D_BE4D_0A79694893B7_.wvu.PrintTitles" localSheetId="0" hidden="1">Stundenliste!$A:$C,Stundenliste!$1:$4</definedName>
    <definedName name="Z_10BFAD05_1056_4779_B7A5_7EDCEFFF3B0F_.wvu.PrintArea" localSheetId="1" hidden="1">'Muster Stundenliste'!$C$8:$CV$57</definedName>
    <definedName name="Z_10BFAD05_1056_4779_B7A5_7EDCEFFF3B0F_.wvu.PrintArea" localSheetId="0" hidden="1">Stundenliste!$C$8:$CV$57</definedName>
    <definedName name="Z_10BFAD05_1056_4779_B7A5_7EDCEFFF3B0F_.wvu.PrintTitles" localSheetId="1" hidden="1">'Muster Stundenliste'!$A:$C,'Muster Stundenliste'!$1:$4</definedName>
    <definedName name="Z_10BFAD05_1056_4779_B7A5_7EDCEFFF3B0F_.wvu.PrintTitles" localSheetId="0" hidden="1">Stundenliste!$A:$C,Stundenliste!$1:$4</definedName>
    <definedName name="Z_150B4E93_4B9F_4C6F_8F91_8E2938E299C2_.wvu.PrintArea" localSheetId="1" hidden="1">'Muster Stundenliste'!$C$8:$CZ$57</definedName>
    <definedName name="Z_150B4E93_4B9F_4C6F_8F91_8E2938E299C2_.wvu.PrintArea" localSheetId="0" hidden="1">Stundenliste!$C$8:$CZ$57</definedName>
    <definedName name="Z_150B4E93_4B9F_4C6F_8F91_8E2938E299C2_.wvu.PrintTitles" localSheetId="1" hidden="1">'Muster Stundenliste'!$A:$C,'Muster Stundenliste'!$1:$4</definedName>
    <definedName name="Z_150B4E93_4B9F_4C6F_8F91_8E2938E299C2_.wvu.PrintTitles" localSheetId="0" hidden="1">Stundenliste!$A:$C,Stundenliste!$1:$4</definedName>
    <definedName name="Z_293EC7E5_B061_4503_AA9F_42826636D581_.wvu.PrintArea" localSheetId="1" hidden="1">'Muster Stundenliste'!$C$8:$CV$57</definedName>
    <definedName name="Z_293EC7E5_B061_4503_AA9F_42826636D581_.wvu.PrintArea" localSheetId="0" hidden="1">Stundenliste!$C$8:$CV$57</definedName>
    <definedName name="Z_293EC7E5_B061_4503_AA9F_42826636D581_.wvu.PrintTitles" localSheetId="1" hidden="1">'Muster Stundenliste'!$A:$C,'Muster Stundenliste'!$1:$4</definedName>
    <definedName name="Z_293EC7E5_B061_4503_AA9F_42826636D581_.wvu.PrintTitles" localSheetId="0" hidden="1">Stundenliste!$A:$C,Stundenliste!$1:$4</definedName>
    <definedName name="Z_2D99E4C1_51D6_4A96_A5DC_58F1BC0CC795_.wvu.PrintArea" localSheetId="1" hidden="1">'Muster Stundenliste'!$C$8:$CV$57</definedName>
    <definedName name="Z_2D99E4C1_51D6_4A96_A5DC_58F1BC0CC795_.wvu.PrintArea" localSheetId="0" hidden="1">Stundenliste!$C$8:$CV$57</definedName>
    <definedName name="Z_2D99E4C1_51D6_4A96_A5DC_58F1BC0CC795_.wvu.PrintTitles" localSheetId="1" hidden="1">'Muster Stundenliste'!$A:$C,'Muster Stundenliste'!$1:$4</definedName>
    <definedName name="Z_2D99E4C1_51D6_4A96_A5DC_58F1BC0CC795_.wvu.PrintTitles" localSheetId="0" hidden="1">Stundenliste!$A:$C,Stundenliste!$1:$4</definedName>
    <definedName name="Z_32D48C4B_260C_410F_8151_05BBFEC0924C_.wvu.PrintArea" localSheetId="1" hidden="1">'Muster Stundenliste'!$C$8:$CV$57</definedName>
    <definedName name="Z_32D48C4B_260C_410F_8151_05BBFEC0924C_.wvu.PrintArea" localSheetId="0" hidden="1">Stundenliste!$C$8:$CV$57</definedName>
    <definedName name="Z_32D48C4B_260C_410F_8151_05BBFEC0924C_.wvu.PrintTitles" localSheetId="1" hidden="1">'Muster Stundenliste'!$A:$C,'Muster Stundenliste'!$1:$4</definedName>
    <definedName name="Z_32D48C4B_260C_410F_8151_05BBFEC0924C_.wvu.PrintTitles" localSheetId="0" hidden="1">Stundenliste!$A:$C,Stundenliste!$1:$4</definedName>
    <definedName name="Z_3FF9ADC7_F15D_4158_A895_1F73223F2745_.wvu.PrintArea" localSheetId="1" hidden="1">'Muster Stundenliste'!$C$8:$CZ$57</definedName>
    <definedName name="Z_3FF9ADC7_F15D_4158_A895_1F73223F2745_.wvu.PrintArea" localSheetId="0" hidden="1">Stundenliste!$C$8:$CZ$57</definedName>
    <definedName name="Z_3FF9ADC7_F15D_4158_A895_1F73223F2745_.wvu.PrintTitles" localSheetId="1" hidden="1">'Muster Stundenliste'!$A:$C,'Muster Stundenliste'!$1:$4</definedName>
    <definedName name="Z_3FF9ADC7_F15D_4158_A895_1F73223F2745_.wvu.PrintTitles" localSheetId="0" hidden="1">Stundenliste!$A:$C,Stundenliste!$1:$4</definedName>
    <definedName name="Z_4BFC4DBF_1670_4298_BFCE_0CB6DA46EA92_.wvu.PrintArea" localSheetId="1" hidden="1">'Muster Stundenliste'!$C$8:$CV$57</definedName>
    <definedName name="Z_4BFC4DBF_1670_4298_BFCE_0CB6DA46EA92_.wvu.PrintArea" localSheetId="0" hidden="1">Stundenliste!$C$8:$CV$57</definedName>
    <definedName name="Z_4BFC4DBF_1670_4298_BFCE_0CB6DA46EA92_.wvu.PrintTitles" localSheetId="1" hidden="1">'Muster Stundenliste'!$A:$C,'Muster Stundenliste'!$1:$4</definedName>
    <definedName name="Z_4BFC4DBF_1670_4298_BFCE_0CB6DA46EA92_.wvu.PrintTitles" localSheetId="0" hidden="1">Stundenliste!$A:$C,Stundenliste!$1:$4</definedName>
    <definedName name="Z_4C763BCC_651A_4188_B74D_CE76D6D2B98A_.wvu.PrintArea" localSheetId="1" hidden="1">'Muster Stundenliste'!$C$8:$CZ$57</definedName>
    <definedName name="Z_4C763BCC_651A_4188_B74D_CE76D6D2B98A_.wvu.PrintArea" localSheetId="0" hidden="1">Stundenliste!$C$8:$CZ$57</definedName>
    <definedName name="Z_4C763BCC_651A_4188_B74D_CE76D6D2B98A_.wvu.PrintTitles" localSheetId="1" hidden="1">'Muster Stundenliste'!$A:$C,'Muster Stundenliste'!$1:$4</definedName>
    <definedName name="Z_4C763BCC_651A_4188_B74D_CE76D6D2B98A_.wvu.PrintTitles" localSheetId="0" hidden="1">Stundenliste!$A:$C,Stundenliste!$1:$4</definedName>
    <definedName name="Z_4CDD7037_D036_4963_902A_B406F8A34180_.wvu.PrintArea" localSheetId="1" hidden="1">'Muster Stundenliste'!$C$8:$CZ$57</definedName>
    <definedName name="Z_4CDD7037_D036_4963_902A_B406F8A34180_.wvu.PrintArea" localSheetId="0" hidden="1">Stundenliste!$C$8:$CZ$57</definedName>
    <definedName name="Z_4CDD7037_D036_4963_902A_B406F8A34180_.wvu.PrintTitles" localSheetId="1" hidden="1">'Muster Stundenliste'!$A:$C,'Muster Stundenliste'!$1:$4</definedName>
    <definedName name="Z_4CDD7037_D036_4963_902A_B406F8A34180_.wvu.PrintTitles" localSheetId="0" hidden="1">Stundenliste!$A:$C,Stundenliste!$1:$4</definedName>
    <definedName name="Z_56ABE53C_A285_4EFF_B958_C7705AD9F717_.wvu.PrintArea" localSheetId="1" hidden="1">'Muster Stundenliste'!$C$8:$CV$57</definedName>
    <definedName name="Z_56ABE53C_A285_4EFF_B958_C7705AD9F717_.wvu.PrintArea" localSheetId="0" hidden="1">Stundenliste!$C$8:$CV$57</definedName>
    <definedName name="Z_56ABE53C_A285_4EFF_B958_C7705AD9F717_.wvu.PrintTitles" localSheetId="1" hidden="1">'Muster Stundenliste'!$A:$C,'Muster Stundenliste'!$1:$4</definedName>
    <definedName name="Z_56ABE53C_A285_4EFF_B958_C7705AD9F717_.wvu.PrintTitles" localSheetId="0" hidden="1">Stundenliste!$A:$C,Stundenliste!$1:$4</definedName>
    <definedName name="Z_58819E23_4C6A_4A01_A663_F7D9C529EB43_.wvu.PrintArea" localSheetId="1" hidden="1">'Muster Stundenliste'!$C$8:$CV$57</definedName>
    <definedName name="Z_58819E23_4C6A_4A01_A663_F7D9C529EB43_.wvu.PrintArea" localSheetId="0" hidden="1">Stundenliste!$C$8:$CV$57</definedName>
    <definedName name="Z_58819E23_4C6A_4A01_A663_F7D9C529EB43_.wvu.PrintTitles" localSheetId="1" hidden="1">'Muster Stundenliste'!$A:$C,'Muster Stundenliste'!$1:$4</definedName>
    <definedName name="Z_58819E23_4C6A_4A01_A663_F7D9C529EB43_.wvu.PrintTitles" localSheetId="0" hidden="1">Stundenliste!$A:$C,Stundenliste!$1:$4</definedName>
    <definedName name="Z_5F48C455_BF2E_4A12_B147_B12450D3F06D_.wvu.PrintArea" localSheetId="1" hidden="1">'Muster Stundenliste'!$C$8:$CV$57</definedName>
    <definedName name="Z_5F48C455_BF2E_4A12_B147_B12450D3F06D_.wvu.PrintArea" localSheetId="0" hidden="1">Stundenliste!$C$8:$CV$57</definedName>
    <definedName name="Z_5F48C455_BF2E_4A12_B147_B12450D3F06D_.wvu.PrintTitles" localSheetId="1" hidden="1">'Muster Stundenliste'!$A:$C,'Muster Stundenliste'!$1:$4</definedName>
    <definedName name="Z_5F48C455_BF2E_4A12_B147_B12450D3F06D_.wvu.PrintTitles" localSheetId="0" hidden="1">Stundenliste!$A:$C,Stundenliste!$1:$4</definedName>
    <definedName name="Z_60A6A2AC_4F34_42F7_8162_1DB45871350A_.wvu.PrintArea" localSheetId="1" hidden="1">'Muster Stundenliste'!$C$8:$CZ$57</definedName>
    <definedName name="Z_60A6A2AC_4F34_42F7_8162_1DB45871350A_.wvu.PrintArea" localSheetId="0" hidden="1">Stundenliste!$C$8:$CZ$57</definedName>
    <definedName name="Z_60A6A2AC_4F34_42F7_8162_1DB45871350A_.wvu.PrintTitles" localSheetId="1" hidden="1">'Muster Stundenliste'!$A:$C,'Muster Stundenliste'!$1:$4</definedName>
    <definedName name="Z_60A6A2AC_4F34_42F7_8162_1DB45871350A_.wvu.PrintTitles" localSheetId="0" hidden="1">Stundenliste!$A:$C,Stundenliste!$1:$4</definedName>
    <definedName name="Z_6598589E_F9C2_4A3D_AF5A_C31B28821141_.wvu.PrintArea" localSheetId="1" hidden="1">'Muster Stundenliste'!$C$8:$CZ$57</definedName>
    <definedName name="Z_6598589E_F9C2_4A3D_AF5A_C31B28821141_.wvu.PrintArea" localSheetId="0" hidden="1">Stundenliste!$C$8:$CZ$57</definedName>
    <definedName name="Z_6598589E_F9C2_4A3D_AF5A_C31B28821141_.wvu.PrintTitles" localSheetId="1" hidden="1">'Muster Stundenliste'!$A:$C,'Muster Stundenliste'!$1:$4</definedName>
    <definedName name="Z_6598589E_F9C2_4A3D_AF5A_C31B28821141_.wvu.PrintTitles" localSheetId="0" hidden="1">Stundenliste!$A:$C,Stundenliste!$1:$4</definedName>
    <definedName name="Z_750903D7_EA33_4BCA_A317_5C41DBCFCD23_.wvu.PrintArea" localSheetId="1" hidden="1">'Muster Stundenliste'!$C$8:$CZ$57</definedName>
    <definedName name="Z_750903D7_EA33_4BCA_A317_5C41DBCFCD23_.wvu.PrintArea" localSheetId="0" hidden="1">Stundenliste!$C$8:$CZ$57</definedName>
    <definedName name="Z_750903D7_EA33_4BCA_A317_5C41DBCFCD23_.wvu.PrintTitles" localSheetId="1" hidden="1">'Muster Stundenliste'!$A:$C,'Muster Stundenliste'!$1:$4</definedName>
    <definedName name="Z_750903D7_EA33_4BCA_A317_5C41DBCFCD23_.wvu.PrintTitles" localSheetId="0" hidden="1">Stundenliste!$A:$C,Stundenliste!$1:$4</definedName>
    <definedName name="Z_77461F03_8856_40A3_94FA_C5D8D3363C9B_.wvu.PrintArea" localSheetId="1" hidden="1">'Muster Stundenliste'!$C$8:$CZ$57</definedName>
    <definedName name="Z_77461F03_8856_40A3_94FA_C5D8D3363C9B_.wvu.PrintArea" localSheetId="0" hidden="1">Stundenliste!$C$8:$CZ$57</definedName>
    <definedName name="Z_77461F03_8856_40A3_94FA_C5D8D3363C9B_.wvu.PrintTitles" localSheetId="1" hidden="1">'Muster Stundenliste'!$A:$C,'Muster Stundenliste'!$1:$4</definedName>
    <definedName name="Z_77461F03_8856_40A3_94FA_C5D8D3363C9B_.wvu.PrintTitles" localSheetId="0" hidden="1">Stundenliste!$A:$C,Stundenliste!$1:$4</definedName>
    <definedName name="Z_78CD30B9_BE0A_40F5_BC22_048F1F5FB0CA_.wvu.PrintArea" localSheetId="1" hidden="1">'Muster Stundenliste'!$C$8:$CZ$57</definedName>
    <definedName name="Z_78CD30B9_BE0A_40F5_BC22_048F1F5FB0CA_.wvu.PrintArea" localSheetId="0" hidden="1">Stundenliste!$C$8:$CZ$57</definedName>
    <definedName name="Z_78CD30B9_BE0A_40F5_BC22_048F1F5FB0CA_.wvu.PrintTitles" localSheetId="1" hidden="1">'Muster Stundenliste'!$A:$C,'Muster Stundenliste'!$1:$4</definedName>
    <definedName name="Z_78CD30B9_BE0A_40F5_BC22_048F1F5FB0CA_.wvu.PrintTitles" localSheetId="0" hidden="1">Stundenliste!$A:$C,Stundenliste!$1:$4</definedName>
    <definedName name="Z_889A5F64_488B_4794_A9D2_6206AB659DE8_.wvu.PrintArea" localSheetId="1" hidden="1">'Muster Stundenliste'!$C$8:$CZ$57</definedName>
    <definedName name="Z_889A5F64_488B_4794_A9D2_6206AB659DE8_.wvu.PrintArea" localSheetId="0" hidden="1">Stundenliste!$C$8:$CZ$57</definedName>
    <definedName name="Z_889A5F64_488B_4794_A9D2_6206AB659DE8_.wvu.PrintTitles" localSheetId="1" hidden="1">'Muster Stundenliste'!$A:$C,'Muster Stundenliste'!$1:$4</definedName>
    <definedName name="Z_889A5F64_488B_4794_A9D2_6206AB659DE8_.wvu.PrintTitles" localSheetId="0" hidden="1">Stundenliste!$A:$C,Stundenliste!$1:$4</definedName>
    <definedName name="Z_90EFB3B8_E127_4EAF_BBB6_1DCF5764AC00_.wvu.PrintArea" localSheetId="1" hidden="1">'Muster Stundenliste'!$C$8:$CV$57</definedName>
    <definedName name="Z_90EFB3B8_E127_4EAF_BBB6_1DCF5764AC00_.wvu.PrintArea" localSheetId="0" hidden="1">Stundenliste!$C$8:$CV$57</definedName>
    <definedName name="Z_90EFB3B8_E127_4EAF_BBB6_1DCF5764AC00_.wvu.PrintTitles" localSheetId="1" hidden="1">'Muster Stundenliste'!$A:$C,'Muster Stundenliste'!$1:$4</definedName>
    <definedName name="Z_90EFB3B8_E127_4EAF_BBB6_1DCF5764AC00_.wvu.PrintTitles" localSheetId="0" hidden="1">Stundenliste!$A:$C,Stundenliste!$1:$4</definedName>
    <definedName name="Z_96951301_1013_4072_AC05_364DAEE4C16A_.wvu.PrintArea" localSheetId="1" hidden="1">'Muster Stundenliste'!$C$8:$CV$57</definedName>
    <definedName name="Z_96951301_1013_4072_AC05_364DAEE4C16A_.wvu.PrintArea" localSheetId="0" hidden="1">Stundenliste!$C$8:$CV$57</definedName>
    <definedName name="Z_96951301_1013_4072_AC05_364DAEE4C16A_.wvu.PrintTitles" localSheetId="1" hidden="1">'Muster Stundenliste'!$A:$C,'Muster Stundenliste'!$1:$4</definedName>
    <definedName name="Z_96951301_1013_4072_AC05_364DAEE4C16A_.wvu.PrintTitles" localSheetId="0" hidden="1">Stundenliste!$A:$C,Stundenliste!$1:$4</definedName>
    <definedName name="Z_9973E935_C037_4D9D_BFA6_368243774AFA_.wvu.PrintArea" localSheetId="1" hidden="1">'Muster Stundenliste'!$C$8:$CV$57</definedName>
    <definedName name="Z_9973E935_C037_4D9D_BFA6_368243774AFA_.wvu.PrintArea" localSheetId="0" hidden="1">Stundenliste!$C$8:$CV$57</definedName>
    <definedName name="Z_9973E935_C037_4D9D_BFA6_368243774AFA_.wvu.PrintTitles" localSheetId="1" hidden="1">'Muster Stundenliste'!$A:$C,'Muster Stundenliste'!$1:$4</definedName>
    <definedName name="Z_9973E935_C037_4D9D_BFA6_368243774AFA_.wvu.PrintTitles" localSheetId="0" hidden="1">Stundenliste!$A:$C,Stundenliste!$1:$4</definedName>
    <definedName name="Z_9C294049_7931_45C7_A9C3_E6EE9E9D7BD1_.wvu.PrintArea" localSheetId="1" hidden="1">'Muster Stundenliste'!$C$8:$CZ$57</definedName>
    <definedName name="Z_9C294049_7931_45C7_A9C3_E6EE9E9D7BD1_.wvu.PrintArea" localSheetId="0" hidden="1">Stundenliste!$C$8:$CZ$57</definedName>
    <definedName name="Z_9C294049_7931_45C7_A9C3_E6EE9E9D7BD1_.wvu.PrintTitles" localSheetId="1" hidden="1">'Muster Stundenliste'!$A:$C,'Muster Stundenliste'!$1:$4</definedName>
    <definedName name="Z_9C294049_7931_45C7_A9C3_E6EE9E9D7BD1_.wvu.PrintTitles" localSheetId="0" hidden="1">Stundenliste!$A:$C,Stundenliste!$1:$4</definedName>
    <definedName name="Z_A0719CF7_E323_4668_931F_2096F4778C22_.wvu.PrintArea" localSheetId="1" hidden="1">'Muster Stundenliste'!$C$8:$CZ$57</definedName>
    <definedName name="Z_A0719CF7_E323_4668_931F_2096F4778C22_.wvu.PrintArea" localSheetId="0" hidden="1">Stundenliste!$C$8:$CZ$57</definedName>
    <definedName name="Z_A0719CF7_E323_4668_931F_2096F4778C22_.wvu.PrintTitles" localSheetId="1" hidden="1">'Muster Stundenliste'!$A:$C,'Muster Stundenliste'!$1:$4</definedName>
    <definedName name="Z_A0719CF7_E323_4668_931F_2096F4778C22_.wvu.PrintTitles" localSheetId="0" hidden="1">Stundenliste!$A:$C,Stundenliste!$1:$4</definedName>
    <definedName name="Z_A4A682B8_7855_45C4_8BBC_7B5F74229255_.wvu.PrintArea" localSheetId="1" hidden="1">'Muster Stundenliste'!$C$8:$CV$57</definedName>
    <definedName name="Z_A4A682B8_7855_45C4_8BBC_7B5F74229255_.wvu.PrintArea" localSheetId="0" hidden="1">Stundenliste!$C$8:$CV$57</definedName>
    <definedName name="Z_A4A682B8_7855_45C4_8BBC_7B5F74229255_.wvu.PrintTitles" localSheetId="1" hidden="1">'Muster Stundenliste'!$A:$C,'Muster Stundenliste'!$1:$4</definedName>
    <definedName name="Z_A4A682B8_7855_45C4_8BBC_7B5F74229255_.wvu.PrintTitles" localSheetId="0" hidden="1">Stundenliste!$A:$C,Stundenliste!$1:$4</definedName>
    <definedName name="Z_A5F07B30_1352_49B3_9F56_7EA5BFA1A0EF_.wvu.PrintArea" localSheetId="1" hidden="1">'Muster Stundenliste'!$C$8:$CZ$57</definedName>
    <definedName name="Z_A5F07B30_1352_49B3_9F56_7EA5BFA1A0EF_.wvu.PrintArea" localSheetId="0" hidden="1">Stundenliste!$C$8:$CZ$57</definedName>
    <definedName name="Z_A5F07B30_1352_49B3_9F56_7EA5BFA1A0EF_.wvu.PrintTitles" localSheetId="1" hidden="1">'Muster Stundenliste'!$A:$C,'Muster Stundenliste'!$1:$4</definedName>
    <definedName name="Z_A5F07B30_1352_49B3_9F56_7EA5BFA1A0EF_.wvu.PrintTitles" localSheetId="0" hidden="1">Stundenliste!$A:$C,Stundenliste!$1:$4</definedName>
    <definedName name="Z_B3C525CC_78D7_4AF9_8C5E_66B3F7318982_.wvu.PrintArea" localSheetId="1" hidden="1">'Muster Stundenliste'!$C$8:$CZ$57</definedName>
    <definedName name="Z_B3C525CC_78D7_4AF9_8C5E_66B3F7318982_.wvu.PrintArea" localSheetId="0" hidden="1">Stundenliste!$C$8:$CZ$57</definedName>
    <definedName name="Z_B3C525CC_78D7_4AF9_8C5E_66B3F7318982_.wvu.PrintTitles" localSheetId="1" hidden="1">'Muster Stundenliste'!$A:$C,'Muster Stundenliste'!$1:$4</definedName>
    <definedName name="Z_B3C525CC_78D7_4AF9_8C5E_66B3F7318982_.wvu.PrintTitles" localSheetId="0" hidden="1">Stundenliste!$A:$C,Stundenliste!$1:$4</definedName>
    <definedName name="Z_B84F2B25_1333_417C_9000_F000D70BBE60_.wvu.PrintArea" localSheetId="1" hidden="1">'Muster Stundenliste'!$C$8:$CV$57</definedName>
    <definedName name="Z_B84F2B25_1333_417C_9000_F000D70BBE60_.wvu.PrintArea" localSheetId="0" hidden="1">Stundenliste!$C$8:$CV$57</definedName>
    <definedName name="Z_B84F2B25_1333_417C_9000_F000D70BBE60_.wvu.PrintTitles" localSheetId="1" hidden="1">'Muster Stundenliste'!$A:$C,'Muster Stundenliste'!$1:$4</definedName>
    <definedName name="Z_B84F2B25_1333_417C_9000_F000D70BBE60_.wvu.PrintTitles" localSheetId="0" hidden="1">Stundenliste!$A:$C,Stundenliste!$1:$4</definedName>
    <definedName name="Z_BA8D1C61_FE77_417A_B08A_8D14B7750CF8_.wvu.PrintArea" localSheetId="1" hidden="1">'Muster Stundenliste'!$C$8:$CZ$57</definedName>
    <definedName name="Z_BA8D1C61_FE77_417A_B08A_8D14B7750CF8_.wvu.PrintArea" localSheetId="0" hidden="1">Stundenliste!$C$8:$CZ$57</definedName>
    <definedName name="Z_BA8D1C61_FE77_417A_B08A_8D14B7750CF8_.wvu.PrintTitles" localSheetId="1" hidden="1">'Muster Stundenliste'!$A:$C,'Muster Stundenliste'!$1:$4</definedName>
    <definedName name="Z_BA8D1C61_FE77_417A_B08A_8D14B7750CF8_.wvu.PrintTitles" localSheetId="0" hidden="1">Stundenliste!$A:$C,Stundenliste!$1:$4</definedName>
    <definedName name="Z_BC9F97F9_6BAE_4A51_9AA6_89036B68AE26_.wvu.PrintArea" localSheetId="1" hidden="1">'Muster Stundenliste'!$C$8:$CZ$57</definedName>
    <definedName name="Z_BC9F97F9_6BAE_4A51_9AA6_89036B68AE26_.wvu.PrintArea" localSheetId="0" hidden="1">Stundenliste!$C$8:$CZ$57</definedName>
    <definedName name="Z_BC9F97F9_6BAE_4A51_9AA6_89036B68AE26_.wvu.PrintTitles" localSheetId="1" hidden="1">'Muster Stundenliste'!$A:$C,'Muster Stundenliste'!$1:$4</definedName>
    <definedName name="Z_BC9F97F9_6BAE_4A51_9AA6_89036B68AE26_.wvu.PrintTitles" localSheetId="0" hidden="1">Stundenliste!$A:$C,Stundenliste!$1:$4</definedName>
    <definedName name="Z_C72A7735_3245_4F68_A522_D78468E54278_.wvu.PrintArea" localSheetId="1" hidden="1">'Muster Stundenliste'!$C$8:$CZ$57</definedName>
    <definedName name="Z_C72A7735_3245_4F68_A522_D78468E54278_.wvu.PrintArea" localSheetId="0" hidden="1">Stundenliste!$C$8:$CZ$57</definedName>
    <definedName name="Z_C72A7735_3245_4F68_A522_D78468E54278_.wvu.PrintTitles" localSheetId="1" hidden="1">'Muster Stundenliste'!$A:$C,'Muster Stundenliste'!$1:$4</definedName>
    <definedName name="Z_C72A7735_3245_4F68_A522_D78468E54278_.wvu.PrintTitles" localSheetId="0" hidden="1">Stundenliste!$A:$C,Stundenliste!$1:$4</definedName>
    <definedName name="Z_C7ED9FC0_D318_482F_A661_F5972795C374_.wvu.PrintArea" localSheetId="1" hidden="1">'Muster Stundenliste'!$C$8:$CZ$57</definedName>
    <definedName name="Z_C7ED9FC0_D318_482F_A661_F5972795C374_.wvu.PrintArea" localSheetId="0" hidden="1">Stundenliste!$C$8:$CZ$57</definedName>
    <definedName name="Z_C7ED9FC0_D318_482F_A661_F5972795C374_.wvu.PrintTitles" localSheetId="1" hidden="1">'Muster Stundenliste'!$A:$C,'Muster Stundenliste'!$1:$4</definedName>
    <definedName name="Z_C7ED9FC0_D318_482F_A661_F5972795C374_.wvu.PrintTitles" localSheetId="0" hidden="1">Stundenliste!$A:$C,Stundenliste!$1:$4</definedName>
    <definedName name="Z_CDC326F8_E332_4AC8_AD48_500B57B4EBD8_.wvu.PrintArea" localSheetId="1" hidden="1">'Muster Stundenliste'!$C$8:$CV$57</definedName>
    <definedName name="Z_CDC326F8_E332_4AC8_AD48_500B57B4EBD8_.wvu.PrintArea" localSheetId="0" hidden="1">Stundenliste!$C$8:$CV$57</definedName>
    <definedName name="Z_CDC326F8_E332_4AC8_AD48_500B57B4EBD8_.wvu.PrintTitles" localSheetId="1" hidden="1">'Muster Stundenliste'!$A:$C,'Muster Stundenliste'!$1:$4</definedName>
    <definedName name="Z_CDC326F8_E332_4AC8_AD48_500B57B4EBD8_.wvu.PrintTitles" localSheetId="0" hidden="1">Stundenliste!$A:$C,Stundenliste!$1:$4</definedName>
    <definedName name="Z_D1949735_110F_4B6A_A00B_2521809FA041_.wvu.PrintArea" localSheetId="1" hidden="1">'Muster Stundenliste'!$C$8:$CV$57</definedName>
    <definedName name="Z_D1949735_110F_4B6A_A00B_2521809FA041_.wvu.PrintArea" localSheetId="0" hidden="1">Stundenliste!$C$8:$CV$57</definedName>
    <definedName name="Z_D1949735_110F_4B6A_A00B_2521809FA041_.wvu.PrintTitles" localSheetId="1" hidden="1">'Muster Stundenliste'!$A:$C,'Muster Stundenliste'!$1:$4</definedName>
    <definedName name="Z_D1949735_110F_4B6A_A00B_2521809FA041_.wvu.PrintTitles" localSheetId="0" hidden="1">Stundenliste!$A:$C,Stundenliste!$1:$4</definedName>
    <definedName name="Z_DCFA81BC_EAB5_4802_9780_914E4FDAEBC2_.wvu.PrintArea" localSheetId="1" hidden="1">'Muster Stundenliste'!$C$8:$CV$57</definedName>
    <definedName name="Z_DCFA81BC_EAB5_4802_9780_914E4FDAEBC2_.wvu.PrintArea" localSheetId="0" hidden="1">Stundenliste!$C$8:$CV$57</definedName>
    <definedName name="Z_DCFA81BC_EAB5_4802_9780_914E4FDAEBC2_.wvu.PrintTitles" localSheetId="1" hidden="1">'Muster Stundenliste'!$A:$C,'Muster Stundenliste'!$1:$4</definedName>
    <definedName name="Z_DCFA81BC_EAB5_4802_9780_914E4FDAEBC2_.wvu.PrintTitles" localSheetId="0" hidden="1">Stundenliste!$A:$C,Stundenliste!$1:$4</definedName>
    <definedName name="Z_E56FBDFE_1B8D_4A41_ACC1_38D6E5E7607C_.wvu.PrintArea" localSheetId="1" hidden="1">'Muster Stundenliste'!$C$8:$CZ$57</definedName>
    <definedName name="Z_E56FBDFE_1B8D_4A41_ACC1_38D6E5E7607C_.wvu.PrintArea" localSheetId="0" hidden="1">Stundenliste!$C$8:$CZ$57</definedName>
    <definedName name="Z_E56FBDFE_1B8D_4A41_ACC1_38D6E5E7607C_.wvu.PrintTitles" localSheetId="1" hidden="1">'Muster Stundenliste'!$A:$C,'Muster Stundenliste'!$1:$4</definedName>
    <definedName name="Z_E56FBDFE_1B8D_4A41_ACC1_38D6E5E7607C_.wvu.PrintTitles" localSheetId="0" hidden="1">Stundenliste!$A:$C,Stundenliste!$1:$4</definedName>
    <definedName name="Z_E896F416_5565_452B_823D_0C1445C21296_.wvu.PrintArea" localSheetId="1" hidden="1">'Muster Stundenliste'!$C$8:$CV$57</definedName>
    <definedName name="Z_E896F416_5565_452B_823D_0C1445C21296_.wvu.PrintArea" localSheetId="0" hidden="1">Stundenliste!$C$8:$CV$57</definedName>
    <definedName name="Z_E896F416_5565_452B_823D_0C1445C21296_.wvu.PrintTitles" localSheetId="1" hidden="1">'Muster Stundenliste'!$A:$C,'Muster Stundenliste'!$1:$4</definedName>
    <definedName name="Z_E896F416_5565_452B_823D_0C1445C21296_.wvu.PrintTitles" localSheetId="0" hidden="1">Stundenliste!$A:$C,Stundenliste!$1:$4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Y20" i="3" l="1"/>
  <c r="BY7" i="3" s="1"/>
  <c r="E20" i="3"/>
  <c r="O20" i="3" s="1"/>
  <c r="N19" i="3"/>
  <c r="E19" i="3"/>
  <c r="N18" i="3"/>
  <c r="K18" i="3"/>
  <c r="E18" i="3"/>
  <c r="K17" i="3"/>
  <c r="E17" i="3"/>
  <c r="Y16" i="3"/>
  <c r="AC16" i="3"/>
  <c r="N16" i="3"/>
  <c r="E16" i="3"/>
  <c r="E15" i="3"/>
  <c r="E14" i="3"/>
  <c r="E13" i="3"/>
  <c r="E12" i="3"/>
  <c r="E11" i="3"/>
  <c r="E10" i="3"/>
  <c r="E9" i="3"/>
  <c r="DA57" i="3"/>
  <c r="CZ57" i="3"/>
  <c r="CV57" i="3"/>
  <c r="CR57" i="3"/>
  <c r="CJ57" i="3"/>
  <c r="CF57" i="3"/>
  <c r="CB57" i="3"/>
  <c r="BT57" i="3"/>
  <c r="BP57" i="3"/>
  <c r="BL57" i="3"/>
  <c r="BD57" i="3"/>
  <c r="AZ57" i="3"/>
  <c r="AV57" i="3"/>
  <c r="AN57" i="3"/>
  <c r="AJ57" i="3"/>
  <c r="AF57" i="3"/>
  <c r="AC57" i="3"/>
  <c r="AD57" i="3" s="1"/>
  <c r="T57" i="3"/>
  <c r="O57" i="3"/>
  <c r="CL57" i="3" s="1"/>
  <c r="A57" i="3"/>
  <c r="DA56" i="3"/>
  <c r="CZ56" i="3"/>
  <c r="CV56" i="3"/>
  <c r="CP56" i="3"/>
  <c r="CN56" i="3"/>
  <c r="CJ56" i="3"/>
  <c r="CF56" i="3"/>
  <c r="BZ56" i="3"/>
  <c r="BX56" i="3"/>
  <c r="BT56" i="3"/>
  <c r="BP56" i="3"/>
  <c r="BJ56" i="3"/>
  <c r="BH56" i="3"/>
  <c r="BD56" i="3"/>
  <c r="AZ56" i="3"/>
  <c r="AT56" i="3"/>
  <c r="AR56" i="3"/>
  <c r="AN56" i="3"/>
  <c r="AJ56" i="3"/>
  <c r="AC56" i="3"/>
  <c r="P56" i="3"/>
  <c r="O56" i="3"/>
  <c r="CL56" i="3" s="1"/>
  <c r="A56" i="3"/>
  <c r="DA55" i="3"/>
  <c r="CZ55" i="3"/>
  <c r="CT55" i="3"/>
  <c r="CR55" i="3"/>
  <c r="CP55" i="3"/>
  <c r="CN55" i="3"/>
  <c r="CJ55" i="3"/>
  <c r="CD55" i="3"/>
  <c r="CB55" i="3"/>
  <c r="BZ55" i="3"/>
  <c r="BX55" i="3"/>
  <c r="BT55" i="3"/>
  <c r="BN55" i="3"/>
  <c r="BL55" i="3"/>
  <c r="BJ55" i="3"/>
  <c r="BH55" i="3"/>
  <c r="BD55" i="3"/>
  <c r="AX55" i="3"/>
  <c r="AV55" i="3"/>
  <c r="AT55" i="3"/>
  <c r="AR55" i="3"/>
  <c r="AN55" i="3"/>
  <c r="AH55" i="3"/>
  <c r="AF55" i="3"/>
  <c r="AC55" i="3"/>
  <c r="P55" i="3"/>
  <c r="O55" i="3"/>
  <c r="CL55" i="3" s="1"/>
  <c r="A55" i="3"/>
  <c r="DA54" i="3"/>
  <c r="CX54" i="3"/>
  <c r="CV54" i="3"/>
  <c r="CT54" i="3"/>
  <c r="CR54" i="3"/>
  <c r="CN54" i="3"/>
  <c r="CH54" i="3"/>
  <c r="CF54" i="3"/>
  <c r="CD54" i="3"/>
  <c r="CB54" i="3"/>
  <c r="BX54" i="3"/>
  <c r="BR54" i="3"/>
  <c r="BP54" i="3"/>
  <c r="BN54" i="3"/>
  <c r="BL54" i="3"/>
  <c r="BH54" i="3"/>
  <c r="BB54" i="3"/>
  <c r="AZ54" i="3"/>
  <c r="AX54" i="3"/>
  <c r="AV54" i="3"/>
  <c r="AR54" i="3"/>
  <c r="AL54" i="3"/>
  <c r="AJ54" i="3"/>
  <c r="AH54" i="3"/>
  <c r="AF54" i="3"/>
  <c r="AC54" i="3"/>
  <c r="AD54" i="3" s="1"/>
  <c r="P54" i="3"/>
  <c r="O54" i="3"/>
  <c r="CP54" i="3" s="1"/>
  <c r="A54" i="3"/>
  <c r="DA53" i="3"/>
  <c r="CZ53" i="3"/>
  <c r="CV53" i="3"/>
  <c r="CR53" i="3"/>
  <c r="CN53" i="3"/>
  <c r="CJ53" i="3"/>
  <c r="CF53" i="3"/>
  <c r="CB53" i="3"/>
  <c r="BX53" i="3"/>
  <c r="BT53" i="3"/>
  <c r="BP53" i="3"/>
  <c r="BL53" i="3"/>
  <c r="BH53" i="3"/>
  <c r="BD53" i="3"/>
  <c r="AZ53" i="3"/>
  <c r="AV53" i="3"/>
  <c r="AR53" i="3"/>
  <c r="AN53" i="3"/>
  <c r="AJ53" i="3"/>
  <c r="AF53" i="3"/>
  <c r="AC53" i="3"/>
  <c r="AD53" i="3" s="1"/>
  <c r="T53" i="3"/>
  <c r="P53" i="3"/>
  <c r="O53" i="3"/>
  <c r="CL53" i="3" s="1"/>
  <c r="A53" i="3"/>
  <c r="DA52" i="3"/>
  <c r="CZ52" i="3"/>
  <c r="CV52" i="3"/>
  <c r="CR52" i="3"/>
  <c r="CP52" i="3"/>
  <c r="CN52" i="3"/>
  <c r="CJ52" i="3"/>
  <c r="CF52" i="3"/>
  <c r="CB52" i="3"/>
  <c r="BZ52" i="3"/>
  <c r="BX52" i="3"/>
  <c r="BT52" i="3"/>
  <c r="BP52" i="3"/>
  <c r="BL52" i="3"/>
  <c r="BJ52" i="3"/>
  <c r="BH52" i="3"/>
  <c r="BD52" i="3"/>
  <c r="AZ52" i="3"/>
  <c r="AV52" i="3"/>
  <c r="AT52" i="3"/>
  <c r="AR52" i="3"/>
  <c r="AN52" i="3"/>
  <c r="AJ52" i="3"/>
  <c r="AF52" i="3"/>
  <c r="AC52" i="3"/>
  <c r="AD52" i="3" s="1"/>
  <c r="V52" i="3"/>
  <c r="T52" i="3"/>
  <c r="P52" i="3"/>
  <c r="O52" i="3"/>
  <c r="CL52" i="3" s="1"/>
  <c r="A52" i="3"/>
  <c r="DA51" i="3"/>
  <c r="CZ51" i="3"/>
  <c r="CV51" i="3"/>
  <c r="CR51" i="3"/>
  <c r="CN51" i="3"/>
  <c r="CJ51" i="3"/>
  <c r="CF51" i="3"/>
  <c r="CD51" i="3"/>
  <c r="CB51" i="3"/>
  <c r="BX51" i="3"/>
  <c r="BT51" i="3"/>
  <c r="BP51" i="3"/>
  <c r="BN51" i="3"/>
  <c r="BL51" i="3"/>
  <c r="BH51" i="3"/>
  <c r="BD51" i="3"/>
  <c r="AZ51" i="3"/>
  <c r="AX51" i="3"/>
  <c r="AV51" i="3"/>
  <c r="AR51" i="3"/>
  <c r="AN51" i="3"/>
  <c r="AJ51" i="3"/>
  <c r="AH51" i="3"/>
  <c r="AF51" i="3"/>
  <c r="AC51" i="3"/>
  <c r="AD51" i="3" s="1"/>
  <c r="P51" i="3"/>
  <c r="O51" i="3"/>
  <c r="CT51" i="3" s="1"/>
  <c r="A51" i="3"/>
  <c r="DA50" i="3"/>
  <c r="CZ50" i="3"/>
  <c r="CV50" i="3"/>
  <c r="CR50" i="3"/>
  <c r="CN50" i="3"/>
  <c r="CJ50" i="3"/>
  <c r="CF50" i="3"/>
  <c r="CB50" i="3"/>
  <c r="BX50" i="3"/>
  <c r="BT50" i="3"/>
  <c r="BP50" i="3"/>
  <c r="BL50" i="3"/>
  <c r="BH50" i="3"/>
  <c r="BD50" i="3"/>
  <c r="AZ50" i="3"/>
  <c r="AV50" i="3"/>
  <c r="AR50" i="3"/>
  <c r="AN50" i="3"/>
  <c r="AJ50" i="3"/>
  <c r="AF50" i="3"/>
  <c r="AC50" i="3"/>
  <c r="AD50" i="3" s="1"/>
  <c r="V50" i="3"/>
  <c r="T50" i="3"/>
  <c r="P50" i="3"/>
  <c r="O50" i="3"/>
  <c r="CX50" i="3" s="1"/>
  <c r="A50" i="3"/>
  <c r="DA49" i="3"/>
  <c r="CZ49" i="3"/>
  <c r="CV49" i="3"/>
  <c r="CR49" i="3"/>
  <c r="CN49" i="3"/>
  <c r="CJ49" i="3"/>
  <c r="CF49" i="3"/>
  <c r="CB49" i="3"/>
  <c r="BX49" i="3"/>
  <c r="BT49" i="3"/>
  <c r="BP49" i="3"/>
  <c r="BL49" i="3"/>
  <c r="BH49" i="3"/>
  <c r="BD49" i="3"/>
  <c r="AZ49" i="3"/>
  <c r="AV49" i="3"/>
  <c r="AR49" i="3"/>
  <c r="AN49" i="3"/>
  <c r="AJ49" i="3"/>
  <c r="AF49" i="3"/>
  <c r="AC49" i="3"/>
  <c r="AD49" i="3" s="1"/>
  <c r="T49" i="3"/>
  <c r="P49" i="3"/>
  <c r="O49" i="3"/>
  <c r="CL49" i="3" s="1"/>
  <c r="A49" i="3"/>
  <c r="DA48" i="3"/>
  <c r="CZ48" i="3"/>
  <c r="CV48" i="3"/>
  <c r="CR48" i="3"/>
  <c r="CN48" i="3"/>
  <c r="CJ48" i="3"/>
  <c r="CF48" i="3"/>
  <c r="CB48" i="3"/>
  <c r="BX48" i="3"/>
  <c r="BT48" i="3"/>
  <c r="BP48" i="3"/>
  <c r="BL48" i="3"/>
  <c r="BH48" i="3"/>
  <c r="BD48" i="3"/>
  <c r="AZ48" i="3"/>
  <c r="AV48" i="3"/>
  <c r="AR48" i="3"/>
  <c r="AN48" i="3"/>
  <c r="AJ48" i="3"/>
  <c r="AF48" i="3"/>
  <c r="AC48" i="3"/>
  <c r="AD48" i="3" s="1"/>
  <c r="V48" i="3"/>
  <c r="T48" i="3"/>
  <c r="P48" i="3"/>
  <c r="O48" i="3"/>
  <c r="CP48" i="3" s="1"/>
  <c r="A48" i="3"/>
  <c r="DA47" i="3"/>
  <c r="CZ47" i="3"/>
  <c r="CV47" i="3"/>
  <c r="CR47" i="3"/>
  <c r="CN47" i="3"/>
  <c r="CJ47" i="3"/>
  <c r="CF47" i="3"/>
  <c r="CB47" i="3"/>
  <c r="BX47" i="3"/>
  <c r="BT47" i="3"/>
  <c r="BP47" i="3"/>
  <c r="BL47" i="3"/>
  <c r="BH47" i="3"/>
  <c r="BD47" i="3"/>
  <c r="AZ47" i="3"/>
  <c r="AV47" i="3"/>
  <c r="AR47" i="3"/>
  <c r="AN47" i="3"/>
  <c r="AJ47" i="3"/>
  <c r="AF47" i="3"/>
  <c r="AC47" i="3"/>
  <c r="P47" i="3"/>
  <c r="O47" i="3"/>
  <c r="CT47" i="3" s="1"/>
  <c r="A47" i="3"/>
  <c r="DA46" i="3"/>
  <c r="CZ46" i="3"/>
  <c r="CV46" i="3"/>
  <c r="CR46" i="3"/>
  <c r="CN46" i="3"/>
  <c r="CJ46" i="3"/>
  <c r="CF46" i="3"/>
  <c r="CB46" i="3"/>
  <c r="BX46" i="3"/>
  <c r="BT46" i="3"/>
  <c r="BP46" i="3"/>
  <c r="BL46" i="3"/>
  <c r="BH46" i="3"/>
  <c r="BD46" i="3"/>
  <c r="AZ46" i="3"/>
  <c r="AV46" i="3"/>
  <c r="AR46" i="3"/>
  <c r="AN46" i="3"/>
  <c r="AJ46" i="3"/>
  <c r="AF46" i="3"/>
  <c r="AC46" i="3"/>
  <c r="AD46" i="3" s="1"/>
  <c r="P46" i="3"/>
  <c r="O46" i="3"/>
  <c r="CX46" i="3" s="1"/>
  <c r="A46" i="3"/>
  <c r="DA45" i="3"/>
  <c r="CZ45" i="3"/>
  <c r="CV45" i="3"/>
  <c r="CR45" i="3"/>
  <c r="CN45" i="3"/>
  <c r="CJ45" i="3"/>
  <c r="CF45" i="3"/>
  <c r="CB45" i="3"/>
  <c r="BX45" i="3"/>
  <c r="BT45" i="3"/>
  <c r="BP45" i="3"/>
  <c r="BL45" i="3"/>
  <c r="BH45" i="3"/>
  <c r="BD45" i="3"/>
  <c r="AZ45" i="3"/>
  <c r="AV45" i="3"/>
  <c r="AR45" i="3"/>
  <c r="AN45" i="3"/>
  <c r="AJ45" i="3"/>
  <c r="AF45" i="3"/>
  <c r="AC45" i="3"/>
  <c r="AD45" i="3" s="1"/>
  <c r="T45" i="3"/>
  <c r="P45" i="3"/>
  <c r="O45" i="3"/>
  <c r="CL45" i="3" s="1"/>
  <c r="A45" i="3"/>
  <c r="DA44" i="3"/>
  <c r="CZ44" i="3"/>
  <c r="CV44" i="3"/>
  <c r="CR44" i="3"/>
  <c r="CN44" i="3"/>
  <c r="CJ44" i="3"/>
  <c r="CF44" i="3"/>
  <c r="CB44" i="3"/>
  <c r="BX44" i="3"/>
  <c r="BT44" i="3"/>
  <c r="BP44" i="3"/>
  <c r="BL44" i="3"/>
  <c r="BH44" i="3"/>
  <c r="BD44" i="3"/>
  <c r="AZ44" i="3"/>
  <c r="AV44" i="3"/>
  <c r="AR44" i="3"/>
  <c r="AN44" i="3"/>
  <c r="AJ44" i="3"/>
  <c r="AH44" i="3"/>
  <c r="AF44" i="3"/>
  <c r="AC44" i="3"/>
  <c r="AD44" i="3" s="1"/>
  <c r="T44" i="3"/>
  <c r="P44" i="3"/>
  <c r="O44" i="3"/>
  <c r="CP44" i="3" s="1"/>
  <c r="A44" i="3"/>
  <c r="DA43" i="3"/>
  <c r="CR43" i="3"/>
  <c r="CB43" i="3"/>
  <c r="BP43" i="3"/>
  <c r="BB43" i="3"/>
  <c r="AN43" i="3"/>
  <c r="AD43" i="3"/>
  <c r="AC43" i="3"/>
  <c r="T43" i="3" s="1"/>
  <c r="U43" i="3"/>
  <c r="O43" i="3"/>
  <c r="CV43" i="3" s="1"/>
  <c r="A43" i="3"/>
  <c r="DA42" i="3"/>
  <c r="CL42" i="3"/>
  <c r="CD42" i="3"/>
  <c r="BV42" i="3"/>
  <c r="BN42" i="3"/>
  <c r="BJ42" i="3"/>
  <c r="BF42" i="3"/>
  <c r="AX42" i="3"/>
  <c r="AP42" i="3"/>
  <c r="AH42" i="3"/>
  <c r="AD42" i="3"/>
  <c r="AC42" i="3"/>
  <c r="T42" i="3" s="1"/>
  <c r="W42" i="3"/>
  <c r="Q42" i="3"/>
  <c r="O42" i="3"/>
  <c r="A42" i="3"/>
  <c r="DA41" i="3"/>
  <c r="CX41" i="3"/>
  <c r="CP41" i="3"/>
  <c r="CH41" i="3"/>
  <c r="BZ41" i="3"/>
  <c r="BV41" i="3"/>
  <c r="BR41" i="3"/>
  <c r="BJ41" i="3"/>
  <c r="BB41" i="3"/>
  <c r="AT41" i="3"/>
  <c r="AP41" i="3"/>
  <c r="AL41" i="3"/>
  <c r="AD41" i="3"/>
  <c r="AC41" i="3"/>
  <c r="W41" i="3"/>
  <c r="U41" i="3"/>
  <c r="T41" i="3"/>
  <c r="V41" i="3" s="1"/>
  <c r="O41" i="3"/>
  <c r="CL41" i="3" s="1"/>
  <c r="A41" i="3"/>
  <c r="DA40" i="3"/>
  <c r="CZ40" i="3"/>
  <c r="CT40" i="3"/>
  <c r="CP40" i="3"/>
  <c r="CL40" i="3"/>
  <c r="CJ40" i="3"/>
  <c r="CH40" i="3"/>
  <c r="BZ40" i="3"/>
  <c r="BT40" i="3"/>
  <c r="BR40" i="3"/>
  <c r="BN40" i="3"/>
  <c r="BJ40" i="3"/>
  <c r="BF40" i="3"/>
  <c r="BB40" i="3"/>
  <c r="AT40" i="3"/>
  <c r="AP40" i="3"/>
  <c r="AN40" i="3"/>
  <c r="AL40" i="3"/>
  <c r="AH40" i="3"/>
  <c r="AC40" i="3"/>
  <c r="W40" i="3"/>
  <c r="V40" i="3"/>
  <c r="U40" i="3"/>
  <c r="T40" i="3"/>
  <c r="Q40" i="3"/>
  <c r="O40" i="3"/>
  <c r="CX40" i="3" s="1"/>
  <c r="A40" i="3"/>
  <c r="DA39" i="3"/>
  <c r="CX39" i="3"/>
  <c r="CT39" i="3"/>
  <c r="CP39" i="3"/>
  <c r="CN39" i="3"/>
  <c r="CL39" i="3"/>
  <c r="CD39" i="3"/>
  <c r="BX39" i="3"/>
  <c r="BV39" i="3"/>
  <c r="BR39" i="3"/>
  <c r="BN39" i="3"/>
  <c r="BJ39" i="3"/>
  <c r="BF39" i="3"/>
  <c r="AX39" i="3"/>
  <c r="AT39" i="3"/>
  <c r="AR39" i="3"/>
  <c r="AP39" i="3"/>
  <c r="AL39" i="3"/>
  <c r="AD39" i="3"/>
  <c r="AC39" i="3"/>
  <c r="T39" i="3" s="1"/>
  <c r="V39" i="3" s="1"/>
  <c r="W39" i="3"/>
  <c r="U39" i="3"/>
  <c r="S39" i="3"/>
  <c r="P39" i="3"/>
  <c r="O39" i="3"/>
  <c r="BZ39" i="3" s="1"/>
  <c r="A39" i="3"/>
  <c r="DA38" i="3"/>
  <c r="AC38" i="3"/>
  <c r="T38" i="3" s="1"/>
  <c r="V38" i="3" s="1"/>
  <c r="W38" i="3"/>
  <c r="O38" i="3"/>
  <c r="CD38" i="3" s="1"/>
  <c r="A38" i="3"/>
  <c r="DA37" i="3"/>
  <c r="CX37" i="3"/>
  <c r="CV37" i="3"/>
  <c r="CT37" i="3"/>
  <c r="CP37" i="3"/>
  <c r="CH37" i="3"/>
  <c r="CD37" i="3"/>
  <c r="BZ37" i="3"/>
  <c r="BV37" i="3"/>
  <c r="BR37" i="3"/>
  <c r="BP37" i="3"/>
  <c r="BJ37" i="3"/>
  <c r="BB37" i="3"/>
  <c r="AZ37" i="3"/>
  <c r="AX37" i="3"/>
  <c r="AT37" i="3"/>
  <c r="AP37" i="3"/>
  <c r="AJ37" i="3"/>
  <c r="AD37" i="3"/>
  <c r="AC37" i="3"/>
  <c r="T37" i="3"/>
  <c r="Q37" i="3"/>
  <c r="O37" i="3"/>
  <c r="A37" i="3"/>
  <c r="DA36" i="3"/>
  <c r="CT36" i="3"/>
  <c r="CH36" i="3"/>
  <c r="CD36" i="3"/>
  <c r="BN36" i="3"/>
  <c r="BD36" i="3"/>
  <c r="AT36" i="3"/>
  <c r="AN36" i="3"/>
  <c r="AC36" i="3"/>
  <c r="W36" i="3"/>
  <c r="V36" i="3"/>
  <c r="U36" i="3"/>
  <c r="T36" i="3"/>
  <c r="Q36" i="3"/>
  <c r="O36" i="3"/>
  <c r="BT36" i="3" s="1"/>
  <c r="A36" i="3"/>
  <c r="DA35" i="3"/>
  <c r="CD35" i="3"/>
  <c r="AL35" i="3"/>
  <c r="AC35" i="3"/>
  <c r="T35" i="3" s="1"/>
  <c r="V35" i="3" s="1"/>
  <c r="W35" i="3"/>
  <c r="O35" i="3"/>
  <c r="A35" i="3"/>
  <c r="DA34" i="3"/>
  <c r="BZ34" i="3"/>
  <c r="BR34" i="3"/>
  <c r="AH34" i="3"/>
  <c r="AF34" i="3"/>
  <c r="AC34" i="3"/>
  <c r="T34" i="3" s="1"/>
  <c r="U34" i="3" s="1"/>
  <c r="O34" i="3"/>
  <c r="CD34" i="3" s="1"/>
  <c r="A34" i="3"/>
  <c r="DA33" i="3"/>
  <c r="CV33" i="3"/>
  <c r="CP33" i="3"/>
  <c r="CL33" i="3"/>
  <c r="CH33" i="3"/>
  <c r="CD33" i="3"/>
  <c r="BV33" i="3"/>
  <c r="BP33" i="3"/>
  <c r="BN33" i="3"/>
  <c r="BJ33" i="3"/>
  <c r="BB33" i="3"/>
  <c r="AX33" i="3"/>
  <c r="AP33" i="3"/>
  <c r="AL33" i="3"/>
  <c r="AJ33" i="3"/>
  <c r="AD33" i="3"/>
  <c r="AC33" i="3"/>
  <c r="W33" i="3"/>
  <c r="T33" i="3"/>
  <c r="Q33" i="3"/>
  <c r="O33" i="3"/>
  <c r="CX33" i="3" s="1"/>
  <c r="A33" i="3"/>
  <c r="DA32" i="3"/>
  <c r="CZ32" i="3"/>
  <c r="CT32" i="3"/>
  <c r="CP32" i="3"/>
  <c r="CL32" i="3"/>
  <c r="CJ32" i="3"/>
  <c r="CH32" i="3"/>
  <c r="BZ32" i="3"/>
  <c r="BT32" i="3"/>
  <c r="BR32" i="3"/>
  <c r="BN32" i="3"/>
  <c r="BJ32" i="3"/>
  <c r="BF32" i="3"/>
  <c r="BB32" i="3"/>
  <c r="AT32" i="3"/>
  <c r="AP32" i="3"/>
  <c r="AN32" i="3"/>
  <c r="AL32" i="3"/>
  <c r="AH32" i="3"/>
  <c r="AC32" i="3"/>
  <c r="V32" i="3"/>
  <c r="U32" i="3"/>
  <c r="T32" i="3"/>
  <c r="W32" i="3" s="1"/>
  <c r="Q32" i="3"/>
  <c r="O32" i="3"/>
  <c r="CX32" i="3" s="1"/>
  <c r="A32" i="3"/>
  <c r="DA31" i="3"/>
  <c r="CZ31" i="3"/>
  <c r="CX31" i="3"/>
  <c r="CT31" i="3"/>
  <c r="CN31" i="3"/>
  <c r="CJ31" i="3"/>
  <c r="CD31" i="3"/>
  <c r="BZ31" i="3"/>
  <c r="BX31" i="3"/>
  <c r="BT31" i="3"/>
  <c r="BN31" i="3"/>
  <c r="BH31" i="3"/>
  <c r="BF31" i="3"/>
  <c r="BD31" i="3"/>
  <c r="AX31" i="3"/>
  <c r="AR31" i="3"/>
  <c r="AN31" i="3"/>
  <c r="AL31" i="3"/>
  <c r="AH31" i="3"/>
  <c r="AC31" i="3"/>
  <c r="S31" i="3"/>
  <c r="P31" i="3"/>
  <c r="O31" i="3"/>
  <c r="CL31" i="3" s="1"/>
  <c r="A31" i="3"/>
  <c r="DA30" i="3"/>
  <c r="CX30" i="3"/>
  <c r="CP30" i="3"/>
  <c r="CH30" i="3"/>
  <c r="CB30" i="3"/>
  <c r="BR30" i="3"/>
  <c r="BH30" i="3"/>
  <c r="AX30" i="3"/>
  <c r="AV30" i="3"/>
  <c r="AF30" i="3"/>
  <c r="AC30" i="3"/>
  <c r="T30" i="3" s="1"/>
  <c r="U30" i="3" s="1"/>
  <c r="P30" i="3"/>
  <c r="O30" i="3"/>
  <c r="BV30" i="3" s="1"/>
  <c r="A30" i="3"/>
  <c r="DA29" i="3"/>
  <c r="AC29" i="3"/>
  <c r="T29" i="3"/>
  <c r="U29" i="3" s="1"/>
  <c r="O29" i="3"/>
  <c r="CF29" i="3" s="1"/>
  <c r="A29" i="3"/>
  <c r="DA28" i="3"/>
  <c r="CZ28" i="3"/>
  <c r="CV28" i="3"/>
  <c r="CR28" i="3"/>
  <c r="CP28" i="3"/>
  <c r="CN28" i="3"/>
  <c r="CJ28" i="3"/>
  <c r="CF28" i="3"/>
  <c r="CB28" i="3"/>
  <c r="BZ28" i="3"/>
  <c r="BX28" i="3"/>
  <c r="BT28" i="3"/>
  <c r="BP28" i="3"/>
  <c r="BL28" i="3"/>
  <c r="BJ28" i="3"/>
  <c r="BH28" i="3"/>
  <c r="BD28" i="3"/>
  <c r="AZ28" i="3"/>
  <c r="AV28" i="3"/>
  <c r="AT28" i="3"/>
  <c r="AR28" i="3"/>
  <c r="AN28" i="3"/>
  <c r="AJ28" i="3"/>
  <c r="AF28" i="3"/>
  <c r="AC28" i="3"/>
  <c r="AD28" i="3" s="1"/>
  <c r="T28" i="3"/>
  <c r="Q28" i="3"/>
  <c r="P28" i="3"/>
  <c r="O28" i="3"/>
  <c r="CL28" i="3" s="1"/>
  <c r="A28" i="3"/>
  <c r="DA27" i="3"/>
  <c r="CZ27" i="3"/>
  <c r="CV27" i="3"/>
  <c r="CT27" i="3"/>
  <c r="CR27" i="3"/>
  <c r="CP27" i="3"/>
  <c r="CN27" i="3"/>
  <c r="CJ27" i="3"/>
  <c r="CF27" i="3"/>
  <c r="CD27" i="3"/>
  <c r="CB27" i="3"/>
  <c r="BZ27" i="3"/>
  <c r="BX27" i="3"/>
  <c r="BT27" i="3"/>
  <c r="BP27" i="3"/>
  <c r="BN27" i="3"/>
  <c r="BL27" i="3"/>
  <c r="BJ27" i="3"/>
  <c r="BH27" i="3"/>
  <c r="BD27" i="3"/>
  <c r="AZ27" i="3"/>
  <c r="AX27" i="3"/>
  <c r="AV27" i="3"/>
  <c r="AT27" i="3"/>
  <c r="AR27" i="3"/>
  <c r="AN27" i="3"/>
  <c r="AJ27" i="3"/>
  <c r="AH27" i="3"/>
  <c r="AF27" i="3"/>
  <c r="AC27" i="3"/>
  <c r="AD27" i="3" s="1"/>
  <c r="S27" i="3"/>
  <c r="P27" i="3"/>
  <c r="O27" i="3"/>
  <c r="CL27" i="3" s="1"/>
  <c r="A27" i="3"/>
  <c r="DA26" i="3"/>
  <c r="CZ26" i="3"/>
  <c r="CX26" i="3"/>
  <c r="CV26" i="3"/>
  <c r="CT26" i="3"/>
  <c r="CR26" i="3"/>
  <c r="CN26" i="3"/>
  <c r="CJ26" i="3"/>
  <c r="CH26" i="3"/>
  <c r="CF26" i="3"/>
  <c r="CD26" i="3"/>
  <c r="CB26" i="3"/>
  <c r="BX26" i="3"/>
  <c r="BT26" i="3"/>
  <c r="BR26" i="3"/>
  <c r="BP26" i="3"/>
  <c r="BN26" i="3"/>
  <c r="BL26" i="3"/>
  <c r="BH26" i="3"/>
  <c r="BD26" i="3"/>
  <c r="BB26" i="3"/>
  <c r="AZ26" i="3"/>
  <c r="AX26" i="3"/>
  <c r="AV26" i="3"/>
  <c r="AR26" i="3"/>
  <c r="AN26" i="3"/>
  <c r="AL26" i="3"/>
  <c r="AJ26" i="3"/>
  <c r="AH26" i="3"/>
  <c r="AF26" i="3"/>
  <c r="AC26" i="3"/>
  <c r="AD26" i="3" s="1"/>
  <c r="V26" i="3"/>
  <c r="U26" i="3"/>
  <c r="T26" i="3"/>
  <c r="W26" i="3" s="1"/>
  <c r="P26" i="3"/>
  <c r="O26" i="3"/>
  <c r="CP26" i="3" s="1"/>
  <c r="A26" i="3"/>
  <c r="DA25" i="3"/>
  <c r="CZ25" i="3"/>
  <c r="CV25" i="3"/>
  <c r="CR25" i="3"/>
  <c r="CN25" i="3"/>
  <c r="CL25" i="3"/>
  <c r="CF25" i="3"/>
  <c r="BX25" i="3"/>
  <c r="BV25" i="3"/>
  <c r="BT25" i="3"/>
  <c r="BP25" i="3"/>
  <c r="BL25" i="3"/>
  <c r="BF25" i="3"/>
  <c r="AZ25" i="3"/>
  <c r="AV25" i="3"/>
  <c r="AR25" i="3"/>
  <c r="AP25" i="3"/>
  <c r="AN25" i="3"/>
  <c r="AF25" i="3"/>
  <c r="AC25" i="3"/>
  <c r="W25" i="3"/>
  <c r="V25" i="3"/>
  <c r="T25" i="3"/>
  <c r="U25" i="3" s="1"/>
  <c r="P25" i="3"/>
  <c r="O25" i="3"/>
  <c r="CB25" i="3" s="1"/>
  <c r="A25" i="3"/>
  <c r="DA24" i="3"/>
  <c r="CZ24" i="3"/>
  <c r="CV24" i="3"/>
  <c r="CR24" i="3"/>
  <c r="CP24" i="3"/>
  <c r="CN24" i="3"/>
  <c r="CJ24" i="3"/>
  <c r="CF24" i="3"/>
  <c r="CB24" i="3"/>
  <c r="BZ24" i="3"/>
  <c r="BX24" i="3"/>
  <c r="BT24" i="3"/>
  <c r="BP24" i="3"/>
  <c r="BL24" i="3"/>
  <c r="BJ24" i="3"/>
  <c r="BH24" i="3"/>
  <c r="BD24" i="3"/>
  <c r="AZ24" i="3"/>
  <c r="AV24" i="3"/>
  <c r="AT24" i="3"/>
  <c r="AR24" i="3"/>
  <c r="AN24" i="3"/>
  <c r="AJ24" i="3"/>
  <c r="AF24" i="3"/>
  <c r="AC24" i="3"/>
  <c r="T24" i="3" s="1"/>
  <c r="Q24" i="3"/>
  <c r="P24" i="3"/>
  <c r="O24" i="3"/>
  <c r="CL24" i="3" s="1"/>
  <c r="A24" i="3"/>
  <c r="DA23" i="3"/>
  <c r="CZ23" i="3"/>
  <c r="CV23" i="3"/>
  <c r="CT23" i="3"/>
  <c r="CR23" i="3"/>
  <c r="CP23" i="3"/>
  <c r="CN23" i="3"/>
  <c r="CJ23" i="3"/>
  <c r="CF23" i="3"/>
  <c r="CD23" i="3"/>
  <c r="CB23" i="3"/>
  <c r="BZ23" i="3"/>
  <c r="BX23" i="3"/>
  <c r="BT23" i="3"/>
  <c r="BP23" i="3"/>
  <c r="BN23" i="3"/>
  <c r="BL23" i="3"/>
  <c r="BJ23" i="3"/>
  <c r="BH23" i="3"/>
  <c r="BD23" i="3"/>
  <c r="AZ23" i="3"/>
  <c r="AX23" i="3"/>
  <c r="AV23" i="3"/>
  <c r="AT23" i="3"/>
  <c r="AR23" i="3"/>
  <c r="AN23" i="3"/>
  <c r="AJ23" i="3"/>
  <c r="AH23" i="3"/>
  <c r="AF23" i="3"/>
  <c r="AC23" i="3"/>
  <c r="AD23" i="3" s="1"/>
  <c r="S23" i="3"/>
  <c r="P23" i="3"/>
  <c r="O23" i="3"/>
  <c r="CL23" i="3" s="1"/>
  <c r="A23" i="3"/>
  <c r="DA22" i="3"/>
  <c r="CZ22" i="3"/>
  <c r="CX22" i="3"/>
  <c r="CV22" i="3"/>
  <c r="CT22" i="3"/>
  <c r="CR22" i="3"/>
  <c r="CN22" i="3"/>
  <c r="CJ22" i="3"/>
  <c r="CH22" i="3"/>
  <c r="CF22" i="3"/>
  <c r="CD22" i="3"/>
  <c r="CB22" i="3"/>
  <c r="BX22" i="3"/>
  <c r="BT22" i="3"/>
  <c r="BR22" i="3"/>
  <c r="BP22" i="3"/>
  <c r="BN22" i="3"/>
  <c r="BL22" i="3"/>
  <c r="BH22" i="3"/>
  <c r="BD22" i="3"/>
  <c r="BB22" i="3"/>
  <c r="AZ22" i="3"/>
  <c r="AX22" i="3"/>
  <c r="AV22" i="3"/>
  <c r="AR22" i="3"/>
  <c r="AN22" i="3"/>
  <c r="AL22" i="3"/>
  <c r="AJ22" i="3"/>
  <c r="AH22" i="3"/>
  <c r="AF22" i="3"/>
  <c r="AC22" i="3"/>
  <c r="AD22" i="3" s="1"/>
  <c r="T22" i="3"/>
  <c r="W22" i="3" s="1"/>
  <c r="P22" i="3"/>
  <c r="O22" i="3"/>
  <c r="CP22" i="3" s="1"/>
  <c r="A22" i="3"/>
  <c r="DA21" i="3"/>
  <c r="AC21" i="3"/>
  <c r="T21" i="3"/>
  <c r="U21" i="3" s="1"/>
  <c r="O21" i="3"/>
  <c r="CF21" i="3" s="1"/>
  <c r="A21" i="3"/>
  <c r="DA20" i="3"/>
  <c r="A20" i="3"/>
  <c r="DA19" i="3"/>
  <c r="AC19" i="3"/>
  <c r="O19" i="3"/>
  <c r="CL19" i="3" s="1"/>
  <c r="A19" i="3"/>
  <c r="DA18" i="3"/>
  <c r="CT18" i="3"/>
  <c r="CD18" i="3"/>
  <c r="AC18" i="3"/>
  <c r="T18" i="3" s="1"/>
  <c r="O18" i="3"/>
  <c r="CP18" i="3" s="1"/>
  <c r="A18" i="3"/>
  <c r="DA17" i="3"/>
  <c r="CZ17" i="3"/>
  <c r="CF17" i="3"/>
  <c r="BT17" i="3"/>
  <c r="AV17" i="3"/>
  <c r="AN17" i="3"/>
  <c r="AC17" i="3"/>
  <c r="T17" i="3"/>
  <c r="U17" i="3" s="1"/>
  <c r="O17" i="3"/>
  <c r="CB17" i="3" s="1"/>
  <c r="A17" i="3"/>
  <c r="DA16" i="3"/>
  <c r="AN16" i="3"/>
  <c r="O16" i="3"/>
  <c r="CL16" i="3" s="1"/>
  <c r="A16" i="3"/>
  <c r="DA15" i="3"/>
  <c r="A15" i="3"/>
  <c r="DA14" i="3"/>
  <c r="BH14" i="3"/>
  <c r="AL14" i="3"/>
  <c r="AC14" i="3"/>
  <c r="O14" i="3"/>
  <c r="CP14" i="3" s="1"/>
  <c r="A14" i="3"/>
  <c r="DA13" i="3"/>
  <c r="AC13" i="3"/>
  <c r="O13" i="3"/>
  <c r="CJ13" i="3" s="1"/>
  <c r="A13" i="3"/>
  <c r="DA12" i="3"/>
  <c r="AC12" i="3"/>
  <c r="T12" i="3"/>
  <c r="U12" i="3" s="1"/>
  <c r="A12" i="3"/>
  <c r="DA11" i="3"/>
  <c r="AC11" i="3"/>
  <c r="T11" i="3" s="1"/>
  <c r="S11" i="3"/>
  <c r="O11" i="3"/>
  <c r="CL11" i="3" s="1"/>
  <c r="A11" i="3"/>
  <c r="DA10" i="3"/>
  <c r="AC10" i="3"/>
  <c r="O10" i="3"/>
  <c r="CP10" i="3" s="1"/>
  <c r="A10" i="3"/>
  <c r="DA9" i="3"/>
  <c r="AC9" i="3"/>
  <c r="T9" i="3" s="1"/>
  <c r="W9" i="3" s="1"/>
  <c r="O9" i="3"/>
  <c r="CN9" i="3" s="1"/>
  <c r="A9" i="3"/>
  <c r="DA8" i="3"/>
  <c r="AC8" i="3"/>
  <c r="T8" i="3" s="1"/>
  <c r="O8" i="3"/>
  <c r="CP8" i="3" s="1"/>
  <c r="A8" i="3"/>
  <c r="CY7" i="3"/>
  <c r="CW7" i="3"/>
  <c r="CU7" i="3"/>
  <c r="CS7" i="3"/>
  <c r="CQ7" i="3"/>
  <c r="CO7" i="3"/>
  <c r="CM7" i="3"/>
  <c r="CK7" i="3"/>
  <c r="CI7" i="3"/>
  <c r="CG7" i="3"/>
  <c r="CE7" i="3"/>
  <c r="CC7" i="3"/>
  <c r="CA7" i="3"/>
  <c r="BW7" i="3"/>
  <c r="BU7" i="3"/>
  <c r="BS7" i="3"/>
  <c r="BQ7" i="3"/>
  <c r="BO7" i="3"/>
  <c r="BM7" i="3"/>
  <c r="BK7" i="3"/>
  <c r="BI7" i="3"/>
  <c r="BG7" i="3"/>
  <c r="BE7" i="3"/>
  <c r="BC7" i="3"/>
  <c r="BA7" i="3"/>
  <c r="AY7" i="3"/>
  <c r="AW7" i="3"/>
  <c r="AU7" i="3"/>
  <c r="AS7" i="3"/>
  <c r="AQ7" i="3"/>
  <c r="AO7" i="3"/>
  <c r="AM7" i="3"/>
  <c r="AK7" i="3"/>
  <c r="AI7" i="3"/>
  <c r="AG7" i="3"/>
  <c r="AE7" i="3"/>
  <c r="M7" i="3"/>
  <c r="L7" i="3"/>
  <c r="J6" i="3"/>
  <c r="E6" i="3"/>
  <c r="O6" i="3" s="1"/>
  <c r="DA5" i="3"/>
  <c r="CV5" i="3"/>
  <c r="CR5" i="3"/>
  <c r="CP5" i="3"/>
  <c r="CF5" i="3"/>
  <c r="CB5" i="3"/>
  <c r="BZ5" i="3"/>
  <c r="BP5" i="3"/>
  <c r="BL5" i="3"/>
  <c r="BJ5" i="3"/>
  <c r="AZ5" i="3"/>
  <c r="AV5" i="3"/>
  <c r="AT5" i="3"/>
  <c r="AJ5" i="3"/>
  <c r="AF5" i="3"/>
  <c r="AD5" i="3"/>
  <c r="AC5" i="3"/>
  <c r="T5" i="3" s="1"/>
  <c r="O5" i="3"/>
  <c r="CN5" i="3" s="1"/>
  <c r="S4" i="3"/>
  <c r="R4" i="3"/>
  <c r="R28" i="3" s="1"/>
  <c r="Q4" i="3"/>
  <c r="P4" i="3"/>
  <c r="DA57" i="1"/>
  <c r="CR57" i="1"/>
  <c r="CP57" i="1"/>
  <c r="CN57" i="1"/>
  <c r="CB57" i="1"/>
  <c r="BZ57" i="1"/>
  <c r="BX57" i="1"/>
  <c r="BL57" i="1"/>
  <c r="BJ57" i="1"/>
  <c r="BH57" i="1"/>
  <c r="AV57" i="1"/>
  <c r="AT57" i="1"/>
  <c r="AR57" i="1"/>
  <c r="AF57" i="1"/>
  <c r="AC57" i="1"/>
  <c r="P57" i="1"/>
  <c r="O57" i="1"/>
  <c r="CL57" i="1" s="1"/>
  <c r="A57" i="1"/>
  <c r="DA56" i="1"/>
  <c r="CV56" i="1"/>
  <c r="CT56" i="1"/>
  <c r="CR56" i="1"/>
  <c r="CP56" i="1"/>
  <c r="CF56" i="1"/>
  <c r="CD56" i="1"/>
  <c r="CB56" i="1"/>
  <c r="BZ56" i="1"/>
  <c r="BP56" i="1"/>
  <c r="BN56" i="1"/>
  <c r="BL56" i="1"/>
  <c r="BJ56" i="1"/>
  <c r="AZ56" i="1"/>
  <c r="AX56" i="1"/>
  <c r="AV56" i="1"/>
  <c r="AT56" i="1"/>
  <c r="AJ56" i="1"/>
  <c r="AH56" i="1"/>
  <c r="AF56" i="1"/>
  <c r="AD56" i="1"/>
  <c r="AC56" i="1"/>
  <c r="T56" i="1"/>
  <c r="O56" i="1"/>
  <c r="CN56" i="1" s="1"/>
  <c r="A56" i="1"/>
  <c r="DA55" i="1"/>
  <c r="CZ55" i="1"/>
  <c r="CX55" i="1"/>
  <c r="CV55" i="1"/>
  <c r="CT55" i="1"/>
  <c r="CJ55" i="1"/>
  <c r="CH55" i="1"/>
  <c r="CF55" i="1"/>
  <c r="CD55" i="1"/>
  <c r="BT55" i="1"/>
  <c r="BR55" i="1"/>
  <c r="BP55" i="1"/>
  <c r="BN55" i="1"/>
  <c r="BD55" i="1"/>
  <c r="BB55" i="1"/>
  <c r="AZ55" i="1"/>
  <c r="AX55" i="1"/>
  <c r="AN55" i="1"/>
  <c r="AL55" i="1"/>
  <c r="AJ55" i="1"/>
  <c r="AH55" i="1"/>
  <c r="AD55" i="1"/>
  <c r="AC55" i="1"/>
  <c r="V55" i="1"/>
  <c r="T55" i="1"/>
  <c r="W55" i="1" s="1"/>
  <c r="O55" i="1"/>
  <c r="CR55" i="1" s="1"/>
  <c r="A55" i="1"/>
  <c r="DA54" i="1"/>
  <c r="CZ54" i="1"/>
  <c r="CL54" i="1"/>
  <c r="CJ54" i="1"/>
  <c r="BX54" i="1"/>
  <c r="BT54" i="1"/>
  <c r="BF54" i="1"/>
  <c r="AR54" i="1"/>
  <c r="AP54" i="1"/>
  <c r="AN54" i="1"/>
  <c r="AC54" i="1"/>
  <c r="P54" i="1"/>
  <c r="O54" i="1"/>
  <c r="A54" i="1"/>
  <c r="DA53" i="1"/>
  <c r="CR53" i="1"/>
  <c r="CP53" i="1"/>
  <c r="CN53" i="1"/>
  <c r="CB53" i="1"/>
  <c r="BZ53" i="1"/>
  <c r="BX53" i="1"/>
  <c r="BL53" i="1"/>
  <c r="BJ53" i="1"/>
  <c r="BH53" i="1"/>
  <c r="AV53" i="1"/>
  <c r="AT53" i="1"/>
  <c r="AR53" i="1"/>
  <c r="AF53" i="1"/>
  <c r="AC53" i="1"/>
  <c r="P53" i="1"/>
  <c r="O53" i="1"/>
  <c r="CL53" i="1" s="1"/>
  <c r="A53" i="1"/>
  <c r="DA52" i="1"/>
  <c r="CV52" i="1"/>
  <c r="CT52" i="1"/>
  <c r="CR52" i="1"/>
  <c r="CP52" i="1"/>
  <c r="CF52" i="1"/>
  <c r="CD52" i="1"/>
  <c r="CB52" i="1"/>
  <c r="BZ52" i="1"/>
  <c r="BP52" i="1"/>
  <c r="BN52" i="1"/>
  <c r="BL52" i="1"/>
  <c r="BJ52" i="1"/>
  <c r="AZ52" i="1"/>
  <c r="AX52" i="1"/>
  <c r="AV52" i="1"/>
  <c r="AT52" i="1"/>
  <c r="AJ52" i="1"/>
  <c r="AH52" i="1"/>
  <c r="AF52" i="1"/>
  <c r="AD52" i="1"/>
  <c r="AC52" i="1"/>
  <c r="T52" i="1"/>
  <c r="R52" i="1"/>
  <c r="O52" i="1"/>
  <c r="CN52" i="1" s="1"/>
  <c r="A52" i="1"/>
  <c r="DA51" i="1"/>
  <c r="CZ51" i="1"/>
  <c r="CX51" i="1"/>
  <c r="CV51" i="1"/>
  <c r="CT51" i="1"/>
  <c r="CJ51" i="1"/>
  <c r="CH51" i="1"/>
  <c r="CF51" i="1"/>
  <c r="CD51" i="1"/>
  <c r="BT51" i="1"/>
  <c r="BR51" i="1"/>
  <c r="BP51" i="1"/>
  <c r="BN51" i="1"/>
  <c r="BD51" i="1"/>
  <c r="BB51" i="1"/>
  <c r="AZ51" i="1"/>
  <c r="AX51" i="1"/>
  <c r="AN51" i="1"/>
  <c r="AL51" i="1"/>
  <c r="AJ51" i="1"/>
  <c r="AH51" i="1"/>
  <c r="AD51" i="1"/>
  <c r="AC51" i="1"/>
  <c r="V51" i="1"/>
  <c r="T51" i="1"/>
  <c r="W51" i="1" s="1"/>
  <c r="P51" i="1"/>
  <c r="O51" i="1"/>
  <c r="CR51" i="1" s="1"/>
  <c r="A51" i="1"/>
  <c r="DA50" i="1"/>
  <c r="CN50" i="1"/>
  <c r="CJ50" i="1"/>
  <c r="AC50" i="1"/>
  <c r="O50" i="1"/>
  <c r="A50" i="1"/>
  <c r="DA49" i="1"/>
  <c r="CR49" i="1"/>
  <c r="CP49" i="1"/>
  <c r="CN49" i="1"/>
  <c r="CB49" i="1"/>
  <c r="BZ49" i="1"/>
  <c r="BX49" i="1"/>
  <c r="BL49" i="1"/>
  <c r="BJ49" i="1"/>
  <c r="BH49" i="1"/>
  <c r="AV49" i="1"/>
  <c r="AT49" i="1"/>
  <c r="AR49" i="1"/>
  <c r="AF49" i="1"/>
  <c r="AC49" i="1"/>
  <c r="P49" i="1"/>
  <c r="O49" i="1"/>
  <c r="CL49" i="1" s="1"/>
  <c r="A49" i="1"/>
  <c r="DA48" i="1"/>
  <c r="CV48" i="1"/>
  <c r="CT48" i="1"/>
  <c r="CR48" i="1"/>
  <c r="CP48" i="1"/>
  <c r="CF48" i="1"/>
  <c r="CD48" i="1"/>
  <c r="CB48" i="1"/>
  <c r="BZ48" i="1"/>
  <c r="BP48" i="1"/>
  <c r="BN48" i="1"/>
  <c r="BL48" i="1"/>
  <c r="BJ48" i="1"/>
  <c r="AZ48" i="1"/>
  <c r="AX48" i="1"/>
  <c r="AV48" i="1"/>
  <c r="AT48" i="1"/>
  <c r="AJ48" i="1"/>
  <c r="AH48" i="1"/>
  <c r="AF48" i="1"/>
  <c r="AD48" i="1"/>
  <c r="AC48" i="1"/>
  <c r="T48" i="1"/>
  <c r="O48" i="1"/>
  <c r="CN48" i="1" s="1"/>
  <c r="A48" i="1"/>
  <c r="DA47" i="1"/>
  <c r="CZ47" i="1"/>
  <c r="CX47" i="1"/>
  <c r="CV47" i="1"/>
  <c r="CT47" i="1"/>
  <c r="CJ47" i="1"/>
  <c r="CH47" i="1"/>
  <c r="CF47" i="1"/>
  <c r="CD47" i="1"/>
  <c r="BT47" i="1"/>
  <c r="BR47" i="1"/>
  <c r="BP47" i="1"/>
  <c r="BN47" i="1"/>
  <c r="BD47" i="1"/>
  <c r="BB47" i="1"/>
  <c r="AZ47" i="1"/>
  <c r="AX47" i="1"/>
  <c r="AT47" i="1"/>
  <c r="AR47" i="1"/>
  <c r="AN47" i="1"/>
  <c r="AL47" i="1"/>
  <c r="AJ47" i="1"/>
  <c r="AH47" i="1"/>
  <c r="AC47" i="1"/>
  <c r="AD47" i="1" s="1"/>
  <c r="V47" i="1"/>
  <c r="T47" i="1"/>
  <c r="W47" i="1" s="1"/>
  <c r="P47" i="1"/>
  <c r="O47" i="1"/>
  <c r="CR47" i="1" s="1"/>
  <c r="A47" i="1"/>
  <c r="DA46" i="1"/>
  <c r="BV46" i="1"/>
  <c r="BH46" i="1"/>
  <c r="BF46" i="1"/>
  <c r="AC46" i="1"/>
  <c r="O46" i="1"/>
  <c r="A46" i="1"/>
  <c r="DA45" i="1"/>
  <c r="CP45" i="1"/>
  <c r="BZ45" i="1"/>
  <c r="AV45" i="1"/>
  <c r="AR45" i="1"/>
  <c r="AF45" i="1"/>
  <c r="AD45" i="1"/>
  <c r="AC45" i="1"/>
  <c r="T45" i="1" s="1"/>
  <c r="W45" i="1"/>
  <c r="O45" i="1"/>
  <c r="A45" i="1"/>
  <c r="DA44" i="1"/>
  <c r="CV44" i="1"/>
  <c r="CT44" i="1"/>
  <c r="CR44" i="1"/>
  <c r="CP44" i="1"/>
  <c r="CF44" i="1"/>
  <c r="CD44" i="1"/>
  <c r="CB44" i="1"/>
  <c r="BZ44" i="1"/>
  <c r="BP44" i="1"/>
  <c r="BN44" i="1"/>
  <c r="BL44" i="1"/>
  <c r="BJ44" i="1"/>
  <c r="AZ44" i="1"/>
  <c r="AX44" i="1"/>
  <c r="AV44" i="1"/>
  <c r="AT44" i="1"/>
  <c r="AJ44" i="1"/>
  <c r="AH44" i="1"/>
  <c r="AF44" i="1"/>
  <c r="AD44" i="1"/>
  <c r="AC44" i="1"/>
  <c r="T44" i="1"/>
  <c r="O44" i="1"/>
  <c r="CN44" i="1" s="1"/>
  <c r="A44" i="1"/>
  <c r="DA43" i="1"/>
  <c r="CD43" i="1"/>
  <c r="BT43" i="1"/>
  <c r="BR43" i="1"/>
  <c r="BP43" i="1"/>
  <c r="BB43" i="1"/>
  <c r="AH43" i="1"/>
  <c r="AC43" i="1"/>
  <c r="R43" i="1"/>
  <c r="O43" i="1"/>
  <c r="CT43" i="1" s="1"/>
  <c r="A43" i="1"/>
  <c r="DA42" i="1"/>
  <c r="CZ42" i="1"/>
  <c r="CX42" i="1"/>
  <c r="CV42" i="1"/>
  <c r="CR42" i="1"/>
  <c r="CP42" i="1"/>
  <c r="CN42" i="1"/>
  <c r="CJ42" i="1"/>
  <c r="CH42" i="1"/>
  <c r="CF42" i="1"/>
  <c r="CB42" i="1"/>
  <c r="BZ42" i="1"/>
  <c r="BX42" i="1"/>
  <c r="BT42" i="1"/>
  <c r="BR42" i="1"/>
  <c r="BP42" i="1"/>
  <c r="BL42" i="1"/>
  <c r="BJ42" i="1"/>
  <c r="BH42" i="1"/>
  <c r="BD42" i="1"/>
  <c r="BB42" i="1"/>
  <c r="AZ42" i="1"/>
  <c r="AV42" i="1"/>
  <c r="AT42" i="1"/>
  <c r="AR42" i="1"/>
  <c r="AN42" i="1"/>
  <c r="AL42" i="1"/>
  <c r="AJ42" i="1"/>
  <c r="AF42" i="1"/>
  <c r="AC42" i="1"/>
  <c r="AD42" i="1" s="1"/>
  <c r="T42" i="1"/>
  <c r="P42" i="1"/>
  <c r="O42" i="1"/>
  <c r="CL42" i="1" s="1"/>
  <c r="A42" i="1"/>
  <c r="DA41" i="1"/>
  <c r="CZ41" i="1"/>
  <c r="CV41" i="1"/>
  <c r="CT41" i="1"/>
  <c r="CR41" i="1"/>
  <c r="CN41" i="1"/>
  <c r="CJ41" i="1"/>
  <c r="CF41" i="1"/>
  <c r="CD41" i="1"/>
  <c r="CB41" i="1"/>
  <c r="BX41" i="1"/>
  <c r="BT41" i="1"/>
  <c r="BP41" i="1"/>
  <c r="BN41" i="1"/>
  <c r="BL41" i="1"/>
  <c r="BH41" i="1"/>
  <c r="BD41" i="1"/>
  <c r="AZ41" i="1"/>
  <c r="AX41" i="1"/>
  <c r="AV41" i="1"/>
  <c r="AR41" i="1"/>
  <c r="AN41" i="1"/>
  <c r="AJ41" i="1"/>
  <c r="AH41" i="1"/>
  <c r="AF41" i="1"/>
  <c r="AC41" i="1"/>
  <c r="AD41" i="1" s="1"/>
  <c r="T41" i="1"/>
  <c r="P41" i="1"/>
  <c r="O41" i="1"/>
  <c r="CP41" i="1" s="1"/>
  <c r="A41" i="1"/>
  <c r="DA40" i="1"/>
  <c r="CZ40" i="1"/>
  <c r="CX40" i="1"/>
  <c r="CV40" i="1"/>
  <c r="CR40" i="1"/>
  <c r="CP40" i="1"/>
  <c r="CN40" i="1"/>
  <c r="CJ40" i="1"/>
  <c r="CH40" i="1"/>
  <c r="CF40" i="1"/>
  <c r="CB40" i="1"/>
  <c r="BZ40" i="1"/>
  <c r="BX40" i="1"/>
  <c r="BT40" i="1"/>
  <c r="BR40" i="1"/>
  <c r="BP40" i="1"/>
  <c r="BL40" i="1"/>
  <c r="BJ40" i="1"/>
  <c r="BH40" i="1"/>
  <c r="BD40" i="1"/>
  <c r="BB40" i="1"/>
  <c r="AZ40" i="1"/>
  <c r="AV40" i="1"/>
  <c r="AT40" i="1"/>
  <c r="AR40" i="1"/>
  <c r="AN40" i="1"/>
  <c r="AL40" i="1"/>
  <c r="AJ40" i="1"/>
  <c r="AF40" i="1"/>
  <c r="AC40" i="1"/>
  <c r="P40" i="1"/>
  <c r="O40" i="1"/>
  <c r="CT40" i="1" s="1"/>
  <c r="A40" i="1"/>
  <c r="DA39" i="1"/>
  <c r="CZ39" i="1"/>
  <c r="CR39" i="1"/>
  <c r="BT39" i="1"/>
  <c r="BL39" i="1"/>
  <c r="AN39" i="1"/>
  <c r="AF39" i="1"/>
  <c r="AC39" i="1"/>
  <c r="O39" i="1"/>
  <c r="A39" i="1"/>
  <c r="DA38" i="1"/>
  <c r="CZ38" i="1"/>
  <c r="CX38" i="1"/>
  <c r="CV38" i="1"/>
  <c r="CR38" i="1"/>
  <c r="CP38" i="1"/>
  <c r="CN38" i="1"/>
  <c r="CJ38" i="1"/>
  <c r="CH38" i="1"/>
  <c r="CF38" i="1"/>
  <c r="CB38" i="1"/>
  <c r="BZ38" i="1"/>
  <c r="BX38" i="1"/>
  <c r="BT38" i="1"/>
  <c r="BR38" i="1"/>
  <c r="BP38" i="1"/>
  <c r="BL38" i="1"/>
  <c r="BJ38" i="1"/>
  <c r="BH38" i="1"/>
  <c r="BD38" i="1"/>
  <c r="BB38" i="1"/>
  <c r="AZ38" i="1"/>
  <c r="AV38" i="1"/>
  <c r="AT38" i="1"/>
  <c r="AR38" i="1"/>
  <c r="AN38" i="1"/>
  <c r="AL38" i="1"/>
  <c r="AJ38" i="1"/>
  <c r="AF38" i="1"/>
  <c r="AC38" i="1"/>
  <c r="AD38" i="1" s="1"/>
  <c r="T38" i="1"/>
  <c r="P38" i="1"/>
  <c r="O38" i="1"/>
  <c r="CL38" i="1" s="1"/>
  <c r="A38" i="1"/>
  <c r="DA37" i="1"/>
  <c r="CZ37" i="1"/>
  <c r="CV37" i="1"/>
  <c r="CT37" i="1"/>
  <c r="CR37" i="1"/>
  <c r="CN37" i="1"/>
  <c r="CJ37" i="1"/>
  <c r="CF37" i="1"/>
  <c r="CD37" i="1"/>
  <c r="CB37" i="1"/>
  <c r="BX37" i="1"/>
  <c r="BT37" i="1"/>
  <c r="BP37" i="1"/>
  <c r="BN37" i="1"/>
  <c r="BL37" i="1"/>
  <c r="BH37" i="1"/>
  <c r="BD37" i="1"/>
  <c r="AZ37" i="1"/>
  <c r="AX37" i="1"/>
  <c r="AV37" i="1"/>
  <c r="AR37" i="1"/>
  <c r="AN37" i="1"/>
  <c r="AJ37" i="1"/>
  <c r="AH37" i="1"/>
  <c r="AF37" i="1"/>
  <c r="AC37" i="1"/>
  <c r="AD37" i="1" s="1"/>
  <c r="T37" i="1"/>
  <c r="P37" i="1"/>
  <c r="O37" i="1"/>
  <c r="CP37" i="1" s="1"/>
  <c r="A37" i="1"/>
  <c r="DA36" i="1"/>
  <c r="CZ36" i="1"/>
  <c r="CX36" i="1"/>
  <c r="CV36" i="1"/>
  <c r="CR36" i="1"/>
  <c r="CP36" i="1"/>
  <c r="CN36" i="1"/>
  <c r="CJ36" i="1"/>
  <c r="CH36" i="1"/>
  <c r="CF36" i="1"/>
  <c r="CB36" i="1"/>
  <c r="BZ36" i="1"/>
  <c r="BX36" i="1"/>
  <c r="BT36" i="1"/>
  <c r="BR36" i="1"/>
  <c r="BP36" i="1"/>
  <c r="BL36" i="1"/>
  <c r="BJ36" i="1"/>
  <c r="BH36" i="1"/>
  <c r="BD36" i="1"/>
  <c r="BB36" i="1"/>
  <c r="AZ36" i="1"/>
  <c r="AV36" i="1"/>
  <c r="AT36" i="1"/>
  <c r="AR36" i="1"/>
  <c r="AN36" i="1"/>
  <c r="AL36" i="1"/>
  <c r="AJ36" i="1"/>
  <c r="AF36" i="1"/>
  <c r="AC36" i="1"/>
  <c r="AD36" i="1" s="1"/>
  <c r="T36" i="1"/>
  <c r="W36" i="1" s="1"/>
  <c r="P36" i="1"/>
  <c r="O36" i="1"/>
  <c r="CT36" i="1" s="1"/>
  <c r="A36" i="1"/>
  <c r="DA35" i="1"/>
  <c r="CZ35" i="1"/>
  <c r="CV35" i="1"/>
  <c r="CR35" i="1"/>
  <c r="CN35" i="1"/>
  <c r="CL35" i="1"/>
  <c r="CF35" i="1"/>
  <c r="CB35" i="1"/>
  <c r="BX35" i="1"/>
  <c r="BV35" i="1"/>
  <c r="BT35" i="1"/>
  <c r="BP35" i="1"/>
  <c r="BL35" i="1"/>
  <c r="BF35" i="1"/>
  <c r="BD35" i="1"/>
  <c r="AZ35" i="1"/>
  <c r="AV35" i="1"/>
  <c r="AR35" i="1"/>
  <c r="AP35" i="1"/>
  <c r="AN35" i="1"/>
  <c r="AF35" i="1"/>
  <c r="AC35" i="1"/>
  <c r="AD35" i="1" s="1"/>
  <c r="T35" i="1"/>
  <c r="U35" i="1" s="1"/>
  <c r="P35" i="1"/>
  <c r="O35" i="1"/>
  <c r="A35" i="1"/>
  <c r="DA34" i="1"/>
  <c r="CZ34" i="1"/>
  <c r="CX34" i="1"/>
  <c r="CV34" i="1"/>
  <c r="CR34" i="1"/>
  <c r="CP34" i="1"/>
  <c r="CN34" i="1"/>
  <c r="CJ34" i="1"/>
  <c r="CH34" i="1"/>
  <c r="CF34" i="1"/>
  <c r="CB34" i="1"/>
  <c r="BZ34" i="1"/>
  <c r="BX34" i="1"/>
  <c r="BT34" i="1"/>
  <c r="BR34" i="1"/>
  <c r="BP34" i="1"/>
  <c r="BL34" i="1"/>
  <c r="BJ34" i="1"/>
  <c r="BH34" i="1"/>
  <c r="BD34" i="1"/>
  <c r="BB34" i="1"/>
  <c r="AZ34" i="1"/>
  <c r="AV34" i="1"/>
  <c r="AT34" i="1"/>
  <c r="AR34" i="1"/>
  <c r="AN34" i="1"/>
  <c r="AL34" i="1"/>
  <c r="AJ34" i="1"/>
  <c r="AF34" i="1"/>
  <c r="AD34" i="1"/>
  <c r="AC34" i="1"/>
  <c r="T34" i="1"/>
  <c r="W34" i="1" s="1"/>
  <c r="P34" i="1"/>
  <c r="O34" i="1"/>
  <c r="CL34" i="1" s="1"/>
  <c r="A34" i="1"/>
  <c r="DA33" i="1"/>
  <c r="CN33" i="1"/>
  <c r="CL33" i="1"/>
  <c r="BT33" i="1"/>
  <c r="BP33" i="1"/>
  <c r="AX33" i="1"/>
  <c r="AV33" i="1"/>
  <c r="AC33" i="1"/>
  <c r="O33" i="1"/>
  <c r="A33" i="1"/>
  <c r="DA32" i="1"/>
  <c r="CZ32" i="1"/>
  <c r="CX32" i="1"/>
  <c r="CV32" i="1"/>
  <c r="CR32" i="1"/>
  <c r="CP32" i="1"/>
  <c r="CN32" i="1"/>
  <c r="CJ32" i="1"/>
  <c r="CH32" i="1"/>
  <c r="CF32" i="1"/>
  <c r="CB32" i="1"/>
  <c r="BZ32" i="1"/>
  <c r="BX32" i="1"/>
  <c r="BT32" i="1"/>
  <c r="BR32" i="1"/>
  <c r="BP32" i="1"/>
  <c r="BL32" i="1"/>
  <c r="BJ32" i="1"/>
  <c r="BH32" i="1"/>
  <c r="BD32" i="1"/>
  <c r="BB32" i="1"/>
  <c r="AZ32" i="1"/>
  <c r="AV32" i="1"/>
  <c r="AT32" i="1"/>
  <c r="AR32" i="1"/>
  <c r="AN32" i="1"/>
  <c r="AL32" i="1"/>
  <c r="AJ32" i="1"/>
  <c r="AF32" i="1"/>
  <c r="AC32" i="1"/>
  <c r="T32" i="1" s="1"/>
  <c r="W32" i="1" s="1"/>
  <c r="V32" i="1"/>
  <c r="U32" i="1"/>
  <c r="P32" i="1"/>
  <c r="O32" i="1"/>
  <c r="CT32" i="1" s="1"/>
  <c r="A32" i="1"/>
  <c r="DA31" i="1"/>
  <c r="CZ31" i="1"/>
  <c r="CF31" i="1"/>
  <c r="CD31" i="1"/>
  <c r="BL31" i="1"/>
  <c r="BH31" i="1"/>
  <c r="AP31" i="1"/>
  <c r="AN31" i="1"/>
  <c r="AC31" i="1"/>
  <c r="T31" i="1" s="1"/>
  <c r="O31" i="1"/>
  <c r="A31" i="1"/>
  <c r="DA30" i="1"/>
  <c r="CN30" i="1"/>
  <c r="CL30" i="1"/>
  <c r="BX30" i="1"/>
  <c r="AR30" i="1"/>
  <c r="AP30" i="1"/>
  <c r="AC30" i="1"/>
  <c r="P30" i="1"/>
  <c r="O30" i="1"/>
  <c r="BH30" i="1" s="1"/>
  <c r="A30" i="1"/>
  <c r="DA29" i="1"/>
  <c r="CX29" i="1"/>
  <c r="CT29" i="1"/>
  <c r="CR29" i="1"/>
  <c r="CP29" i="1"/>
  <c r="CH29" i="1"/>
  <c r="CD29" i="1"/>
  <c r="CB29" i="1"/>
  <c r="BZ29" i="1"/>
  <c r="BR29" i="1"/>
  <c r="BN29" i="1"/>
  <c r="BL29" i="1"/>
  <c r="BJ29" i="1"/>
  <c r="BB29" i="1"/>
  <c r="AX29" i="1"/>
  <c r="AV29" i="1"/>
  <c r="AT29" i="1"/>
  <c r="AL29" i="1"/>
  <c r="AJ29" i="1"/>
  <c r="AH29" i="1"/>
  <c r="AF29" i="1"/>
  <c r="AD29" i="1"/>
  <c r="AC29" i="1"/>
  <c r="U29" i="1"/>
  <c r="T29" i="1"/>
  <c r="W29" i="1" s="1"/>
  <c r="O29" i="1"/>
  <c r="CN29" i="1" s="1"/>
  <c r="A29" i="1"/>
  <c r="DA28" i="1"/>
  <c r="CX28" i="1"/>
  <c r="CV28" i="1"/>
  <c r="CT28" i="1"/>
  <c r="CH28" i="1"/>
  <c r="CF28" i="1"/>
  <c r="CD28" i="1"/>
  <c r="BR28" i="1"/>
  <c r="BP28" i="1"/>
  <c r="BN28" i="1"/>
  <c r="BB28" i="1"/>
  <c r="AZ28" i="1"/>
  <c r="AX28" i="1"/>
  <c r="AL28" i="1"/>
  <c r="AJ28" i="1"/>
  <c r="AH28" i="1"/>
  <c r="AC28" i="1"/>
  <c r="T28" i="1"/>
  <c r="O28" i="1"/>
  <c r="CR28" i="1" s="1"/>
  <c r="A28" i="1"/>
  <c r="DA27" i="1"/>
  <c r="CZ27" i="1"/>
  <c r="CX27" i="1"/>
  <c r="CJ27" i="1"/>
  <c r="CH27" i="1"/>
  <c r="BT27" i="1"/>
  <c r="BR27" i="1"/>
  <c r="BD27" i="1"/>
  <c r="BB27" i="1"/>
  <c r="AN27" i="1"/>
  <c r="AL27" i="1"/>
  <c r="AC27" i="1"/>
  <c r="T27" i="1" s="1"/>
  <c r="O27" i="1"/>
  <c r="CV27" i="1" s="1"/>
  <c r="A27" i="1"/>
  <c r="DA26" i="1"/>
  <c r="CN26" i="1"/>
  <c r="BX26" i="1"/>
  <c r="AC26" i="1"/>
  <c r="P26" i="1"/>
  <c r="O26" i="1"/>
  <c r="BH26" i="1" s="1"/>
  <c r="A26" i="1"/>
  <c r="DA25" i="1"/>
  <c r="CX25" i="1"/>
  <c r="CV25" i="1"/>
  <c r="CT25" i="1"/>
  <c r="CR25" i="1"/>
  <c r="CP25" i="1"/>
  <c r="CH25" i="1"/>
  <c r="CF25" i="1"/>
  <c r="CD25" i="1"/>
  <c r="CB25" i="1"/>
  <c r="BZ25" i="1"/>
  <c r="BR25" i="1"/>
  <c r="BP25" i="1"/>
  <c r="BN25" i="1"/>
  <c r="BL25" i="1"/>
  <c r="BJ25" i="1"/>
  <c r="BB25" i="1"/>
  <c r="AZ25" i="1"/>
  <c r="AX25" i="1"/>
  <c r="AV25" i="1"/>
  <c r="AT25" i="1"/>
  <c r="AL25" i="1"/>
  <c r="AJ25" i="1"/>
  <c r="AH25" i="1"/>
  <c r="AF25" i="1"/>
  <c r="AD25" i="1"/>
  <c r="AC25" i="1"/>
  <c r="T25" i="1"/>
  <c r="W25" i="1" s="1"/>
  <c r="O25" i="1"/>
  <c r="CN25" i="1" s="1"/>
  <c r="A25" i="1"/>
  <c r="DA24" i="1"/>
  <c r="CX24" i="1"/>
  <c r="CV24" i="1"/>
  <c r="CT24" i="1"/>
  <c r="CH24" i="1"/>
  <c r="CF24" i="1"/>
  <c r="BR24" i="1"/>
  <c r="BP24" i="1"/>
  <c r="BN24" i="1"/>
  <c r="BB24" i="1"/>
  <c r="AZ24" i="1"/>
  <c r="AX24" i="1"/>
  <c r="AP24" i="1"/>
  <c r="AJ24" i="1"/>
  <c r="AH24" i="1"/>
  <c r="AC24" i="1"/>
  <c r="T24" i="1"/>
  <c r="O24" i="1"/>
  <c r="A24" i="1"/>
  <c r="DA23" i="1"/>
  <c r="CZ23" i="1"/>
  <c r="CX23" i="1"/>
  <c r="CP23" i="1"/>
  <c r="CN23" i="1"/>
  <c r="CL23" i="1"/>
  <c r="CH23" i="1"/>
  <c r="BZ23" i="1"/>
  <c r="BX23" i="1"/>
  <c r="BV23" i="1"/>
  <c r="BT23" i="1"/>
  <c r="BR23" i="1"/>
  <c r="BJ23" i="1"/>
  <c r="BF23" i="1"/>
  <c r="BD23" i="1"/>
  <c r="BB23" i="1"/>
  <c r="AT23" i="1"/>
  <c r="AR23" i="1"/>
  <c r="AP23" i="1"/>
  <c r="AN23" i="1"/>
  <c r="AC23" i="1"/>
  <c r="T23" i="1" s="1"/>
  <c r="W23" i="1" s="1"/>
  <c r="V23" i="1"/>
  <c r="P23" i="1"/>
  <c r="O23" i="1"/>
  <c r="A23" i="1"/>
  <c r="DA22" i="1"/>
  <c r="CT22" i="1"/>
  <c r="CR22" i="1"/>
  <c r="CP22" i="1"/>
  <c r="CN22" i="1"/>
  <c r="CL22" i="1"/>
  <c r="CB22" i="1"/>
  <c r="BZ22" i="1"/>
  <c r="BX22" i="1"/>
  <c r="BV22" i="1"/>
  <c r="BN22" i="1"/>
  <c r="BL22" i="1"/>
  <c r="BJ22" i="1"/>
  <c r="BF22" i="1"/>
  <c r="AX22" i="1"/>
  <c r="AV22" i="1"/>
  <c r="AT22" i="1"/>
  <c r="AR22" i="1"/>
  <c r="AP22" i="1"/>
  <c r="AH22" i="1"/>
  <c r="AC22" i="1"/>
  <c r="T22" i="1" s="1"/>
  <c r="W22" i="1" s="1"/>
  <c r="Q22" i="1"/>
  <c r="P22" i="1"/>
  <c r="O22" i="1"/>
  <c r="A22" i="1"/>
  <c r="DA21" i="1"/>
  <c r="CX21" i="1"/>
  <c r="CV21" i="1"/>
  <c r="CT21" i="1"/>
  <c r="CR21" i="1"/>
  <c r="CP21" i="1"/>
  <c r="CH21" i="1"/>
  <c r="CF21" i="1"/>
  <c r="CD21" i="1"/>
  <c r="CB21" i="1"/>
  <c r="BZ21" i="1"/>
  <c r="BR21" i="1"/>
  <c r="BP21" i="1"/>
  <c r="BN21" i="1"/>
  <c r="BL21" i="1"/>
  <c r="BJ21" i="1"/>
  <c r="BB21" i="1"/>
  <c r="AZ21" i="1"/>
  <c r="AX21" i="1"/>
  <c r="AV21" i="1"/>
  <c r="AT21" i="1"/>
  <c r="AL21" i="1"/>
  <c r="AJ21" i="1"/>
  <c r="AH21" i="1"/>
  <c r="AF21" i="1"/>
  <c r="AD21" i="1"/>
  <c r="AC21" i="1"/>
  <c r="T21" i="1"/>
  <c r="O21" i="1"/>
  <c r="CN21" i="1" s="1"/>
  <c r="A21" i="1"/>
  <c r="DA20" i="1"/>
  <c r="AT20" i="1"/>
  <c r="AD20" i="1"/>
  <c r="AC20" i="1"/>
  <c r="T20" i="1" s="1"/>
  <c r="W20" i="1" s="1"/>
  <c r="O20" i="1"/>
  <c r="BF20" i="1" s="1"/>
  <c r="A20" i="1"/>
  <c r="DA19" i="1"/>
  <c r="CX19" i="1"/>
  <c r="CT19" i="1"/>
  <c r="CP19" i="1"/>
  <c r="CN19" i="1"/>
  <c r="CH19" i="1"/>
  <c r="CD19" i="1"/>
  <c r="BZ19" i="1"/>
  <c r="BX19" i="1"/>
  <c r="BR19" i="1"/>
  <c r="BN19" i="1"/>
  <c r="BL19" i="1"/>
  <c r="BJ19" i="1"/>
  <c r="BH19" i="1"/>
  <c r="BD19" i="1"/>
  <c r="BB19" i="1"/>
  <c r="AX19" i="1"/>
  <c r="AV19" i="1"/>
  <c r="AT19" i="1"/>
  <c r="AR19" i="1"/>
  <c r="AN19" i="1"/>
  <c r="AL19" i="1"/>
  <c r="AH19" i="1"/>
  <c r="AF19" i="1"/>
  <c r="AD19" i="1"/>
  <c r="AC19" i="1"/>
  <c r="T19" i="1" s="1"/>
  <c r="S19" i="1"/>
  <c r="P19" i="1"/>
  <c r="O19" i="1"/>
  <c r="CL19" i="1" s="1"/>
  <c r="A19" i="1"/>
  <c r="DA18" i="1"/>
  <c r="CX18" i="1"/>
  <c r="CT18" i="1"/>
  <c r="CH18" i="1"/>
  <c r="CD18" i="1"/>
  <c r="BR18" i="1"/>
  <c r="BN18" i="1"/>
  <c r="BB18" i="1"/>
  <c r="AX18" i="1"/>
  <c r="AL18" i="1"/>
  <c r="AH18" i="1"/>
  <c r="AC18" i="1"/>
  <c r="AD18" i="1" s="1"/>
  <c r="O18" i="1"/>
  <c r="CR18" i="1" s="1"/>
  <c r="A18" i="1"/>
  <c r="DA17" i="1"/>
  <c r="CX17" i="1"/>
  <c r="CH17" i="1"/>
  <c r="BV17" i="1"/>
  <c r="BR17" i="1"/>
  <c r="BB17" i="1"/>
  <c r="AL17" i="1"/>
  <c r="AC17" i="1"/>
  <c r="W17" i="1"/>
  <c r="U17" i="1"/>
  <c r="T17" i="1"/>
  <c r="V17" i="1" s="1"/>
  <c r="O17" i="1"/>
  <c r="AP17" i="1" s="1"/>
  <c r="A17" i="1"/>
  <c r="DA16" i="1"/>
  <c r="CP16" i="1"/>
  <c r="BZ16" i="1"/>
  <c r="BV16" i="1"/>
  <c r="AT16" i="1"/>
  <c r="AD16" i="1"/>
  <c r="AC16" i="1"/>
  <c r="T16" i="1" s="1"/>
  <c r="W16" i="1"/>
  <c r="O16" i="1"/>
  <c r="BF16" i="1" s="1"/>
  <c r="A16" i="1"/>
  <c r="DA15" i="1"/>
  <c r="CX15" i="1"/>
  <c r="CT15" i="1"/>
  <c r="CP15" i="1"/>
  <c r="CN15" i="1"/>
  <c r="CH15" i="1"/>
  <c r="CD15" i="1"/>
  <c r="BZ15" i="1"/>
  <c r="BX15" i="1"/>
  <c r="BR15" i="1"/>
  <c r="BN15" i="1"/>
  <c r="BJ15" i="1"/>
  <c r="BH15" i="1"/>
  <c r="BB15" i="1"/>
  <c r="AX15" i="1"/>
  <c r="AT15" i="1"/>
  <c r="AR15" i="1"/>
  <c r="AL15" i="1"/>
  <c r="AH15" i="1"/>
  <c r="AD15" i="1"/>
  <c r="AC15" i="1"/>
  <c r="T15" i="1" s="1"/>
  <c r="P15" i="1"/>
  <c r="O15" i="1"/>
  <c r="CL15" i="1" s="1"/>
  <c r="A15" i="1"/>
  <c r="DA14" i="1"/>
  <c r="CX14" i="1"/>
  <c r="CT14" i="1"/>
  <c r="CH14" i="1"/>
  <c r="CD14" i="1"/>
  <c r="BR14" i="1"/>
  <c r="BN14" i="1"/>
  <c r="BB14" i="1"/>
  <c r="AX14" i="1"/>
  <c r="AL14" i="1"/>
  <c r="AH14" i="1"/>
  <c r="AC14" i="1"/>
  <c r="AD14" i="1" s="1"/>
  <c r="O14" i="1"/>
  <c r="CR14" i="1" s="1"/>
  <c r="A14" i="1"/>
  <c r="DA13" i="1"/>
  <c r="CP13" i="1"/>
  <c r="BJ13" i="1"/>
  <c r="BB13" i="1"/>
  <c r="AT13" i="1"/>
  <c r="AD13" i="1"/>
  <c r="AC13" i="1"/>
  <c r="W13" i="1"/>
  <c r="U13" i="1"/>
  <c r="T13" i="1"/>
  <c r="V13" i="1" s="1"/>
  <c r="O13" i="1"/>
  <c r="BZ13" i="1" s="1"/>
  <c r="A13" i="1"/>
  <c r="DA12" i="1"/>
  <c r="CT12" i="1"/>
  <c r="CP12" i="1"/>
  <c r="CL12" i="1"/>
  <c r="CJ12" i="1"/>
  <c r="CD12" i="1"/>
  <c r="BZ12" i="1"/>
  <c r="BV12" i="1"/>
  <c r="BN12" i="1"/>
  <c r="BJ12" i="1"/>
  <c r="BF12" i="1"/>
  <c r="BD12" i="1"/>
  <c r="AX12" i="1"/>
  <c r="AT12" i="1"/>
  <c r="AP12" i="1"/>
  <c r="AH12" i="1"/>
  <c r="AD12" i="1"/>
  <c r="AC12" i="1"/>
  <c r="T12" i="1" s="1"/>
  <c r="U12" i="1" s="1"/>
  <c r="O12" i="1"/>
  <c r="A12" i="1"/>
  <c r="DA11" i="1"/>
  <c r="CX11" i="1"/>
  <c r="CT11" i="1"/>
  <c r="CP11" i="1"/>
  <c r="CN11" i="1"/>
  <c r="CH11" i="1"/>
  <c r="CD11" i="1"/>
  <c r="BZ11" i="1"/>
  <c r="BX11" i="1"/>
  <c r="BR11" i="1"/>
  <c r="BN11" i="1"/>
  <c r="BJ11" i="1"/>
  <c r="BH11" i="1"/>
  <c r="BB11" i="1"/>
  <c r="AX11" i="1"/>
  <c r="AT11" i="1"/>
  <c r="AR11" i="1"/>
  <c r="AL11" i="1"/>
  <c r="AH11" i="1"/>
  <c r="AD11" i="1"/>
  <c r="AC11" i="1"/>
  <c r="T11" i="1" s="1"/>
  <c r="U11" i="1"/>
  <c r="Q11" i="1"/>
  <c r="P11" i="1"/>
  <c r="O11" i="1"/>
  <c r="CL11" i="1" s="1"/>
  <c r="A11" i="1"/>
  <c r="DA10" i="1"/>
  <c r="CT10" i="1"/>
  <c r="CL10" i="1"/>
  <c r="CD10" i="1"/>
  <c r="BN10" i="1"/>
  <c r="BF10" i="1"/>
  <c r="AX10" i="1"/>
  <c r="AV10" i="1"/>
  <c r="AH10" i="1"/>
  <c r="AC10" i="1"/>
  <c r="AD10" i="1" s="1"/>
  <c r="O10" i="1"/>
  <c r="CR10" i="1" s="1"/>
  <c r="A10" i="1"/>
  <c r="DA9" i="1"/>
  <c r="CP9" i="1"/>
  <c r="BJ9" i="1"/>
  <c r="AD9" i="1"/>
  <c r="AC9" i="1"/>
  <c r="T9" i="1"/>
  <c r="V9" i="1" s="1"/>
  <c r="O9" i="1"/>
  <c r="CV9" i="1" s="1"/>
  <c r="A9" i="1"/>
  <c r="DA8" i="1"/>
  <c r="CR8" i="1"/>
  <c r="CN8" i="1"/>
  <c r="CJ8" i="1"/>
  <c r="CB8" i="1"/>
  <c r="BX8" i="1"/>
  <c r="BT8" i="1"/>
  <c r="BR8" i="1"/>
  <c r="BL8" i="1"/>
  <c r="BH8" i="1"/>
  <c r="BD8" i="1"/>
  <c r="BB8" i="1"/>
  <c r="AV8" i="1"/>
  <c r="AR8" i="1"/>
  <c r="AN8" i="1"/>
  <c r="AL8" i="1"/>
  <c r="AF8" i="1"/>
  <c r="AC8" i="1"/>
  <c r="T8" i="1" s="1"/>
  <c r="P8" i="1"/>
  <c r="O8" i="1"/>
  <c r="CV8" i="1" s="1"/>
  <c r="A8" i="1"/>
  <c r="CY7" i="1"/>
  <c r="CW7" i="1"/>
  <c r="CU7" i="1"/>
  <c r="CS7" i="1"/>
  <c r="CQ7" i="1"/>
  <c r="CO7" i="1"/>
  <c r="CM7" i="1"/>
  <c r="CK7" i="1"/>
  <c r="CI7" i="1"/>
  <c r="CG7" i="1"/>
  <c r="CE7" i="1"/>
  <c r="CC7" i="1"/>
  <c r="CA7" i="1"/>
  <c r="BY7" i="1"/>
  <c r="BW7" i="1"/>
  <c r="BU7" i="1"/>
  <c r="BS7" i="1"/>
  <c r="BQ7" i="1"/>
  <c r="BO7" i="1"/>
  <c r="BM7" i="1"/>
  <c r="BK7" i="1"/>
  <c r="BI7" i="1"/>
  <c r="BG7" i="1"/>
  <c r="BE7" i="1"/>
  <c r="BC7" i="1"/>
  <c r="BA7" i="1"/>
  <c r="AY7" i="1"/>
  <c r="AW7" i="1"/>
  <c r="AU7" i="1"/>
  <c r="AS7" i="1"/>
  <c r="AQ7" i="1"/>
  <c r="AO7" i="1"/>
  <c r="AM7" i="1"/>
  <c r="AK7" i="1"/>
  <c r="AI7" i="1"/>
  <c r="AG7" i="1"/>
  <c r="AE7" i="1"/>
  <c r="M7" i="1"/>
  <c r="L7" i="1"/>
  <c r="K7" i="1"/>
  <c r="J7" i="1"/>
  <c r="E7" i="1"/>
  <c r="E6" i="1"/>
  <c r="O6" i="1" s="1"/>
  <c r="DA5" i="1"/>
  <c r="CV5" i="1"/>
  <c r="CR5" i="1"/>
  <c r="CN5" i="1"/>
  <c r="CF5" i="1"/>
  <c r="CB5" i="1"/>
  <c r="BX5" i="1"/>
  <c r="BP5" i="1"/>
  <c r="BL5" i="1"/>
  <c r="BH5" i="1"/>
  <c r="AZ5" i="1"/>
  <c r="AV5" i="1"/>
  <c r="AR5" i="1"/>
  <c r="AJ5" i="1"/>
  <c r="AF5" i="1"/>
  <c r="AC5" i="1"/>
  <c r="T5" i="1" s="1"/>
  <c r="O5" i="1"/>
  <c r="CL5" i="1" s="1"/>
  <c r="S4" i="1"/>
  <c r="S22" i="1" s="1"/>
  <c r="R4" i="1"/>
  <c r="R25" i="1" s="1"/>
  <c r="Q4" i="1"/>
  <c r="P4" i="1"/>
  <c r="Q20" i="3" l="1"/>
  <c r="CZ20" i="3"/>
  <c r="BZ20" i="3"/>
  <c r="AZ20" i="3"/>
  <c r="P20" i="3"/>
  <c r="CV20" i="3"/>
  <c r="BX20" i="3"/>
  <c r="AV20" i="3"/>
  <c r="CR20" i="3"/>
  <c r="BT20" i="3"/>
  <c r="AT20" i="3"/>
  <c r="AR20" i="3"/>
  <c r="CN20" i="3"/>
  <c r="BL20" i="3"/>
  <c r="AN20" i="3"/>
  <c r="BP20" i="3"/>
  <c r="CJ20" i="3"/>
  <c r="BJ20" i="3"/>
  <c r="AJ20" i="3"/>
  <c r="CP20" i="3"/>
  <c r="S20" i="3"/>
  <c r="CF20" i="3"/>
  <c r="BH20" i="3"/>
  <c r="AF20" i="3"/>
  <c r="R20" i="3"/>
  <c r="CB20" i="3"/>
  <c r="BD20" i="3"/>
  <c r="CL20" i="3"/>
  <c r="J20" i="3"/>
  <c r="BP19" i="3"/>
  <c r="AH19" i="3"/>
  <c r="BZ19" i="3"/>
  <c r="S19" i="3"/>
  <c r="CT19" i="3"/>
  <c r="AV19" i="3"/>
  <c r="BD19" i="3"/>
  <c r="CN19" i="3"/>
  <c r="AN19" i="3"/>
  <c r="BJ19" i="3"/>
  <c r="CD19" i="3"/>
  <c r="CZ19" i="3"/>
  <c r="AR19" i="3"/>
  <c r="BL19" i="3"/>
  <c r="CF19" i="3"/>
  <c r="P19" i="3"/>
  <c r="AT19" i="3"/>
  <c r="BN19" i="3"/>
  <c r="CJ19" i="3"/>
  <c r="AD19" i="3"/>
  <c r="AX19" i="3"/>
  <c r="BT19" i="3"/>
  <c r="CP19" i="3"/>
  <c r="AF19" i="3"/>
  <c r="AZ19" i="3"/>
  <c r="BX19" i="3"/>
  <c r="CR19" i="3"/>
  <c r="AJ19" i="3"/>
  <c r="BH19" i="3"/>
  <c r="CB19" i="3"/>
  <c r="CV19" i="3"/>
  <c r="W18" i="3"/>
  <c r="V18" i="3"/>
  <c r="U18" i="3"/>
  <c r="W17" i="3"/>
  <c r="V17" i="3"/>
  <c r="AH18" i="3"/>
  <c r="CX18" i="3"/>
  <c r="AL18" i="3"/>
  <c r="P18" i="3"/>
  <c r="BH18" i="3"/>
  <c r="BB18" i="3"/>
  <c r="BX18" i="3"/>
  <c r="AN18" i="3"/>
  <c r="BL18" i="3"/>
  <c r="CF18" i="3"/>
  <c r="CZ18" i="3"/>
  <c r="AR18" i="3"/>
  <c r="BN18" i="3"/>
  <c r="CH18" i="3"/>
  <c r="AV18" i="3"/>
  <c r="BP18" i="3"/>
  <c r="CJ18" i="3"/>
  <c r="AD18" i="3"/>
  <c r="AX18" i="3"/>
  <c r="BR18" i="3"/>
  <c r="CN18" i="3"/>
  <c r="AF18" i="3"/>
  <c r="AZ18" i="3"/>
  <c r="BT18" i="3"/>
  <c r="CR18" i="3"/>
  <c r="AJ18" i="3"/>
  <c r="BD18" i="3"/>
  <c r="CB18" i="3"/>
  <c r="CV18" i="3"/>
  <c r="BP17" i="3"/>
  <c r="CL17" i="3"/>
  <c r="AF17" i="3"/>
  <c r="CV17" i="3"/>
  <c r="AZ17" i="3"/>
  <c r="P17" i="3"/>
  <c r="AR17" i="3"/>
  <c r="BX17" i="3"/>
  <c r="BF17" i="3"/>
  <c r="CN17" i="3"/>
  <c r="AD17" i="3"/>
  <c r="BL17" i="3"/>
  <c r="CR17" i="3"/>
  <c r="AP17" i="3"/>
  <c r="BV17" i="3"/>
  <c r="AR16" i="3"/>
  <c r="BF16" i="3"/>
  <c r="BH16" i="3"/>
  <c r="BX16" i="3"/>
  <c r="BZ16" i="3"/>
  <c r="Q16" i="3"/>
  <c r="CN16" i="3"/>
  <c r="AD16" i="3"/>
  <c r="CR16" i="3"/>
  <c r="AJ16" i="3"/>
  <c r="BT16" i="3"/>
  <c r="CZ16" i="3"/>
  <c r="AV16" i="3"/>
  <c r="CB16" i="3"/>
  <c r="P16" i="3"/>
  <c r="BD16" i="3"/>
  <c r="CJ16" i="3"/>
  <c r="AF16" i="3"/>
  <c r="BL16" i="3"/>
  <c r="CV16" i="3"/>
  <c r="E7" i="3"/>
  <c r="J15" i="3"/>
  <c r="O15" i="3"/>
  <c r="CZ15" i="3" s="1"/>
  <c r="CN13" i="3"/>
  <c r="AL13" i="3"/>
  <c r="AR13" i="3"/>
  <c r="BH13" i="3"/>
  <c r="BR13" i="3"/>
  <c r="CH13" i="3"/>
  <c r="S14" i="3"/>
  <c r="AV14" i="3"/>
  <c r="BP14" i="3"/>
  <c r="CJ14" i="3"/>
  <c r="AD14" i="3"/>
  <c r="AX14" i="3"/>
  <c r="BR14" i="3"/>
  <c r="CN14" i="3"/>
  <c r="AF14" i="3"/>
  <c r="AZ14" i="3"/>
  <c r="BT14" i="3"/>
  <c r="CR14" i="3"/>
  <c r="AH14" i="3"/>
  <c r="BB14" i="3"/>
  <c r="BX14" i="3"/>
  <c r="CT14" i="3"/>
  <c r="AJ14" i="3"/>
  <c r="BD14" i="3"/>
  <c r="CB14" i="3"/>
  <c r="CV14" i="3"/>
  <c r="CD14" i="3"/>
  <c r="CX14" i="3"/>
  <c r="AN14" i="3"/>
  <c r="BL14" i="3"/>
  <c r="CF14" i="3"/>
  <c r="CZ14" i="3"/>
  <c r="P14" i="3"/>
  <c r="AR14" i="3"/>
  <c r="BN14" i="3"/>
  <c r="CH14" i="3"/>
  <c r="AP13" i="3"/>
  <c r="BP13" i="3"/>
  <c r="CL13" i="3"/>
  <c r="AV13" i="3"/>
  <c r="BT13" i="3"/>
  <c r="CV13" i="3"/>
  <c r="P13" i="3"/>
  <c r="AZ13" i="3"/>
  <c r="BX13" i="3"/>
  <c r="CX13" i="3"/>
  <c r="AD13" i="3"/>
  <c r="BD13" i="3"/>
  <c r="CB13" i="3"/>
  <c r="CZ13" i="3"/>
  <c r="AJ13" i="3"/>
  <c r="BF13" i="3"/>
  <c r="CF13" i="3"/>
  <c r="AN13" i="3"/>
  <c r="BL13" i="3"/>
  <c r="AT11" i="3"/>
  <c r="BN11" i="3"/>
  <c r="CJ11" i="3"/>
  <c r="Q11" i="3"/>
  <c r="AJ10" i="3"/>
  <c r="BD10" i="3"/>
  <c r="CB10" i="3"/>
  <c r="CV10" i="3"/>
  <c r="O12" i="3"/>
  <c r="AD12" i="3" s="1"/>
  <c r="AV11" i="3"/>
  <c r="BP11" i="3"/>
  <c r="CN11" i="3"/>
  <c r="AD11" i="3"/>
  <c r="AX11" i="3"/>
  <c r="BT11" i="3"/>
  <c r="CP11" i="3"/>
  <c r="AF11" i="3"/>
  <c r="AZ11" i="3"/>
  <c r="BX11" i="3"/>
  <c r="CR11" i="3"/>
  <c r="AH11" i="3"/>
  <c r="BD11" i="3"/>
  <c r="BZ11" i="3"/>
  <c r="CT11" i="3"/>
  <c r="P11" i="3"/>
  <c r="AJ11" i="3"/>
  <c r="BH11" i="3"/>
  <c r="CB11" i="3"/>
  <c r="CV11" i="3"/>
  <c r="AN11" i="3"/>
  <c r="BJ11" i="3"/>
  <c r="CD11" i="3"/>
  <c r="CZ11" i="3"/>
  <c r="R11" i="3"/>
  <c r="AR11" i="3"/>
  <c r="BL11" i="3"/>
  <c r="CF11" i="3"/>
  <c r="AL10" i="3"/>
  <c r="BH10" i="3"/>
  <c r="CD10" i="3"/>
  <c r="CX10" i="3"/>
  <c r="P10" i="3"/>
  <c r="AN10" i="3"/>
  <c r="BL10" i="3"/>
  <c r="CF10" i="3"/>
  <c r="CZ10" i="3"/>
  <c r="R10" i="3"/>
  <c r="AR10" i="3"/>
  <c r="BN10" i="3"/>
  <c r="CH10" i="3"/>
  <c r="S10" i="3"/>
  <c r="AV10" i="3"/>
  <c r="BP10" i="3"/>
  <c r="CJ10" i="3"/>
  <c r="AD10" i="3"/>
  <c r="AX10" i="3"/>
  <c r="BR10" i="3"/>
  <c r="CN10" i="3"/>
  <c r="AF10" i="3"/>
  <c r="AZ10" i="3"/>
  <c r="BT10" i="3"/>
  <c r="CR10" i="3"/>
  <c r="AH10" i="3"/>
  <c r="BB10" i="3"/>
  <c r="BX10" i="3"/>
  <c r="CT10" i="3"/>
  <c r="CX6" i="3"/>
  <c r="CH6" i="3"/>
  <c r="BR6" i="3"/>
  <c r="BB6" i="3"/>
  <c r="AL6" i="3"/>
  <c r="CV6" i="3"/>
  <c r="CF6" i="3"/>
  <c r="BP6" i="3"/>
  <c r="AZ6" i="3"/>
  <c r="AJ6" i="3"/>
  <c r="CT6" i="3"/>
  <c r="CD6" i="3"/>
  <c r="BN6" i="3"/>
  <c r="AX6" i="3"/>
  <c r="AH6" i="3"/>
  <c r="S6" i="3"/>
  <c r="BL6" i="3"/>
  <c r="AF6" i="3"/>
  <c r="CR6" i="3"/>
  <c r="CB6" i="3"/>
  <c r="AV6" i="3"/>
  <c r="R6" i="3"/>
  <c r="CP6" i="3"/>
  <c r="BZ6" i="3"/>
  <c r="BJ6" i="3"/>
  <c r="AT6" i="3"/>
  <c r="Q6" i="3"/>
  <c r="CN6" i="3"/>
  <c r="BX6" i="3"/>
  <c r="AR6" i="3"/>
  <c r="P6" i="3"/>
  <c r="BH6" i="3"/>
  <c r="AC6" i="3"/>
  <c r="T6" i="3" s="1"/>
  <c r="CL6" i="3"/>
  <c r="BV6" i="3"/>
  <c r="BF6" i="3"/>
  <c r="AP6" i="3"/>
  <c r="CJ6" i="3"/>
  <c r="AN6" i="3"/>
  <c r="CZ6" i="3"/>
  <c r="BT6" i="3"/>
  <c r="BD6" i="3"/>
  <c r="AD6" i="3"/>
  <c r="W24" i="3"/>
  <c r="U24" i="3"/>
  <c r="V24" i="3"/>
  <c r="W8" i="3"/>
  <c r="V8" i="3"/>
  <c r="U8" i="3"/>
  <c r="W11" i="3"/>
  <c r="U11" i="3"/>
  <c r="V11" i="3"/>
  <c r="P8" i="3"/>
  <c r="AV8" i="3"/>
  <c r="CN8" i="3"/>
  <c r="AJ9" i="3"/>
  <c r="V12" i="3"/>
  <c r="AN21" i="3"/>
  <c r="BL21" i="3"/>
  <c r="CL21" i="3"/>
  <c r="AN29" i="3"/>
  <c r="BL29" i="3"/>
  <c r="CL29" i="3"/>
  <c r="CZ35" i="3"/>
  <c r="CJ35" i="3"/>
  <c r="BT35" i="3"/>
  <c r="BD35" i="3"/>
  <c r="AN35" i="3"/>
  <c r="CV35" i="3"/>
  <c r="CF35" i="3"/>
  <c r="BP35" i="3"/>
  <c r="AZ35" i="3"/>
  <c r="AJ35" i="3"/>
  <c r="CR35" i="3"/>
  <c r="CB35" i="3"/>
  <c r="BL35" i="3"/>
  <c r="AV35" i="3"/>
  <c r="AF35" i="3"/>
  <c r="R35" i="3"/>
  <c r="BZ35" i="3"/>
  <c r="BB35" i="3"/>
  <c r="CT35" i="3"/>
  <c r="BV35" i="3"/>
  <c r="AT35" i="3"/>
  <c r="CN35" i="3"/>
  <c r="BN35" i="3"/>
  <c r="AP35" i="3"/>
  <c r="Q35" i="3"/>
  <c r="AR35" i="3"/>
  <c r="CH35" i="3"/>
  <c r="V37" i="3"/>
  <c r="U37" i="3"/>
  <c r="R38" i="3"/>
  <c r="AX38" i="3"/>
  <c r="CR38" i="3"/>
  <c r="K6" i="3"/>
  <c r="BT8" i="3"/>
  <c r="P9" i="3"/>
  <c r="BD9" i="3"/>
  <c r="BX9" i="3"/>
  <c r="CV9" i="3"/>
  <c r="R16" i="3"/>
  <c r="P21" i="3"/>
  <c r="P29" i="3"/>
  <c r="R30" i="3"/>
  <c r="AD56" i="3"/>
  <c r="T56" i="3"/>
  <c r="Q56" i="3"/>
  <c r="Q52" i="3"/>
  <c r="Q55" i="3"/>
  <c r="Q45" i="3"/>
  <c r="Q43" i="3"/>
  <c r="Q39" i="3"/>
  <c r="Q27" i="3"/>
  <c r="Q23" i="3"/>
  <c r="Q19" i="3"/>
  <c r="AH5" i="3"/>
  <c r="AX5" i="3"/>
  <c r="BN5" i="3"/>
  <c r="CD5" i="3"/>
  <c r="CT5" i="3"/>
  <c r="Q8" i="3"/>
  <c r="AD8" i="3"/>
  <c r="AZ8" i="3"/>
  <c r="BV8" i="3"/>
  <c r="R9" i="3"/>
  <c r="AL9" i="3"/>
  <c r="BF9" i="3"/>
  <c r="CB9" i="3"/>
  <c r="CX9" i="3"/>
  <c r="T10" i="3"/>
  <c r="W12" i="3"/>
  <c r="CT13" i="3"/>
  <c r="CD13" i="3"/>
  <c r="BN13" i="3"/>
  <c r="AX13" i="3"/>
  <c r="AH13" i="3"/>
  <c r="S13" i="3"/>
  <c r="CP13" i="3"/>
  <c r="BZ13" i="3"/>
  <c r="BJ13" i="3"/>
  <c r="AT13" i="3"/>
  <c r="Q13" i="3"/>
  <c r="AF13" i="3"/>
  <c r="BB13" i="3"/>
  <c r="BV13" i="3"/>
  <c r="CR13" i="3"/>
  <c r="R14" i="3"/>
  <c r="T16" i="3"/>
  <c r="AP16" i="3"/>
  <c r="BJ16" i="3"/>
  <c r="CF16" i="3"/>
  <c r="BD17" i="3"/>
  <c r="R21" i="3"/>
  <c r="AP21" i="3"/>
  <c r="BP21" i="3"/>
  <c r="CN21" i="3"/>
  <c r="R22" i="3"/>
  <c r="T23" i="3"/>
  <c r="AD24" i="3"/>
  <c r="AD25" i="3"/>
  <c r="BD25" i="3"/>
  <c r="R29" i="3"/>
  <c r="AP29" i="3"/>
  <c r="BP29" i="3"/>
  <c r="CP29" i="3"/>
  <c r="BB30" i="3"/>
  <c r="CN30" i="3"/>
  <c r="Q31" i="3"/>
  <c r="AL34" i="3"/>
  <c r="P35" i="3"/>
  <c r="AX35" i="3"/>
  <c r="CL35" i="3"/>
  <c r="BB36" i="3"/>
  <c r="CL36" i="3"/>
  <c r="W37" i="3"/>
  <c r="U38" i="3"/>
  <c r="BF38" i="3"/>
  <c r="CT38" i="3"/>
  <c r="W43" i="3"/>
  <c r="V43" i="3"/>
  <c r="CX8" i="3"/>
  <c r="CH8" i="3"/>
  <c r="BR8" i="3"/>
  <c r="BB8" i="3"/>
  <c r="AL8" i="3"/>
  <c r="CT8" i="3"/>
  <c r="CD8" i="3"/>
  <c r="BN8" i="3"/>
  <c r="AX8" i="3"/>
  <c r="AH8" i="3"/>
  <c r="R8" i="3"/>
  <c r="AF8" i="3"/>
  <c r="BD8" i="3"/>
  <c r="BX8" i="3"/>
  <c r="CR8" i="3"/>
  <c r="AN9" i="3"/>
  <c r="CF9" i="3"/>
  <c r="AR21" i="3"/>
  <c r="BT21" i="3"/>
  <c r="CR21" i="3"/>
  <c r="W28" i="3"/>
  <c r="U28" i="3"/>
  <c r="AR29" i="3"/>
  <c r="BT29" i="3"/>
  <c r="CT29" i="3"/>
  <c r="V30" i="3"/>
  <c r="W30" i="3"/>
  <c r="CN34" i="3"/>
  <c r="BX34" i="3"/>
  <c r="BH34" i="3"/>
  <c r="AR34" i="3"/>
  <c r="P34" i="3"/>
  <c r="CZ34" i="3"/>
  <c r="CJ34" i="3"/>
  <c r="BT34" i="3"/>
  <c r="BD34" i="3"/>
  <c r="AN34" i="3"/>
  <c r="CV34" i="3"/>
  <c r="CF34" i="3"/>
  <c r="BP34" i="3"/>
  <c r="AZ34" i="3"/>
  <c r="AJ34" i="3"/>
  <c r="CB34" i="3"/>
  <c r="BB34" i="3"/>
  <c r="AD34" i="3"/>
  <c r="CT34" i="3"/>
  <c r="BV34" i="3"/>
  <c r="AV34" i="3"/>
  <c r="CP34" i="3"/>
  <c r="BN34" i="3"/>
  <c r="AP34" i="3"/>
  <c r="S34" i="3"/>
  <c r="AT34" i="3"/>
  <c r="CH34" i="3"/>
  <c r="S35" i="3"/>
  <c r="BF35" i="3"/>
  <c r="CP35" i="3"/>
  <c r="BL38" i="3"/>
  <c r="CX38" i="3"/>
  <c r="R57" i="3"/>
  <c r="R53" i="3"/>
  <c r="R45" i="3"/>
  <c r="R50" i="3"/>
  <c r="R47" i="3"/>
  <c r="R49" i="3"/>
  <c r="R44" i="3"/>
  <c r="R54" i="3"/>
  <c r="R46" i="3"/>
  <c r="R55" i="3"/>
  <c r="R51" i="3"/>
  <c r="R52" i="3"/>
  <c r="R48" i="3"/>
  <c r="BH9" i="3"/>
  <c r="CZ9" i="3"/>
  <c r="S55" i="3"/>
  <c r="S51" i="3"/>
  <c r="S54" i="3"/>
  <c r="S44" i="3"/>
  <c r="S40" i="3"/>
  <c r="S32" i="3"/>
  <c r="S26" i="3"/>
  <c r="S22" i="3"/>
  <c r="S18" i="3"/>
  <c r="S42" i="3"/>
  <c r="AL5" i="3"/>
  <c r="BB5" i="3"/>
  <c r="BR5" i="3"/>
  <c r="CH5" i="3"/>
  <c r="CX5" i="3"/>
  <c r="S8" i="3"/>
  <c r="AJ8" i="3"/>
  <c r="BF8" i="3"/>
  <c r="BZ8" i="3"/>
  <c r="CV8" i="3"/>
  <c r="U9" i="3"/>
  <c r="AP9" i="3"/>
  <c r="BL9" i="3"/>
  <c r="CH9" i="3"/>
  <c r="BB12" i="3"/>
  <c r="AL12" i="3"/>
  <c r="R13" i="3"/>
  <c r="T14" i="3"/>
  <c r="AT16" i="3"/>
  <c r="BP16" i="3"/>
  <c r="CX17" i="3"/>
  <c r="CH17" i="3"/>
  <c r="BR17" i="3"/>
  <c r="BB17" i="3"/>
  <c r="AL17" i="3"/>
  <c r="CT17" i="3"/>
  <c r="CD17" i="3"/>
  <c r="BN17" i="3"/>
  <c r="AX17" i="3"/>
  <c r="AH17" i="3"/>
  <c r="S17" i="3"/>
  <c r="CP17" i="3"/>
  <c r="BZ17" i="3"/>
  <c r="BJ17" i="3"/>
  <c r="AT17" i="3"/>
  <c r="Q17" i="3"/>
  <c r="AJ17" i="3"/>
  <c r="BH17" i="3"/>
  <c r="CJ17" i="3"/>
  <c r="R19" i="3"/>
  <c r="V21" i="3"/>
  <c r="AV21" i="3"/>
  <c r="BV21" i="3"/>
  <c r="CV21" i="3"/>
  <c r="U22" i="3"/>
  <c r="CX25" i="3"/>
  <c r="CH25" i="3"/>
  <c r="BR25" i="3"/>
  <c r="BB25" i="3"/>
  <c r="AL25" i="3"/>
  <c r="CT25" i="3"/>
  <c r="CD25" i="3"/>
  <c r="BN25" i="3"/>
  <c r="AX25" i="3"/>
  <c r="AH25" i="3"/>
  <c r="S25" i="3"/>
  <c r="CP25" i="3"/>
  <c r="BZ25" i="3"/>
  <c r="BJ25" i="3"/>
  <c r="AT25" i="3"/>
  <c r="Q25" i="3"/>
  <c r="AJ25" i="3"/>
  <c r="BH25" i="3"/>
  <c r="CJ25" i="3"/>
  <c r="R27" i="3"/>
  <c r="V28" i="3"/>
  <c r="V29" i="3"/>
  <c r="AV29" i="3"/>
  <c r="BV29" i="3"/>
  <c r="CX29" i="3"/>
  <c r="AD30" i="3"/>
  <c r="BL30" i="3"/>
  <c r="CR30" i="3"/>
  <c r="Q34" i="3"/>
  <c r="AX34" i="3"/>
  <c r="CL34" i="3"/>
  <c r="BH35" i="3"/>
  <c r="CX35" i="3"/>
  <c r="BF36" i="3"/>
  <c r="CZ36" i="3"/>
  <c r="BR38" i="3"/>
  <c r="Q41" i="3"/>
  <c r="BD5" i="3"/>
  <c r="CJ5" i="3"/>
  <c r="BH8" i="3"/>
  <c r="CZ8" i="3"/>
  <c r="V9" i="3"/>
  <c r="BP9" i="3"/>
  <c r="CJ9" i="3"/>
  <c r="T13" i="3"/>
  <c r="AZ21" i="3"/>
  <c r="BX21" i="3"/>
  <c r="V22" i="3"/>
  <c r="R34" i="3"/>
  <c r="BF34" i="3"/>
  <c r="CR34" i="3"/>
  <c r="BJ35" i="3"/>
  <c r="AF38" i="3"/>
  <c r="BV38" i="3"/>
  <c r="S41" i="3"/>
  <c r="AN5" i="3"/>
  <c r="BT5" i="3"/>
  <c r="CZ5" i="3"/>
  <c r="AN8" i="3"/>
  <c r="CB8" i="3"/>
  <c r="AR9" i="3"/>
  <c r="W21" i="3"/>
  <c r="CZ21" i="3"/>
  <c r="W29" i="3"/>
  <c r="AZ29" i="3"/>
  <c r="BX29" i="3"/>
  <c r="T31" i="3"/>
  <c r="AD31" i="3"/>
  <c r="AP5" i="3"/>
  <c r="BF5" i="3"/>
  <c r="BV5" i="3"/>
  <c r="CL5" i="3"/>
  <c r="AP8" i="3"/>
  <c r="BJ8" i="3"/>
  <c r="CF8" i="3"/>
  <c r="AV9" i="3"/>
  <c r="BR9" i="3"/>
  <c r="CL9" i="3"/>
  <c r="CX16" i="3"/>
  <c r="CH16" i="3"/>
  <c r="BR16" i="3"/>
  <c r="BB16" i="3"/>
  <c r="AL16" i="3"/>
  <c r="CT16" i="3"/>
  <c r="CD16" i="3"/>
  <c r="BN16" i="3"/>
  <c r="AX16" i="3"/>
  <c r="AH16" i="3"/>
  <c r="S16" i="3"/>
  <c r="AZ16" i="3"/>
  <c r="BV16" i="3"/>
  <c r="CP16" i="3"/>
  <c r="R17" i="3"/>
  <c r="R18" i="3"/>
  <c r="T19" i="3"/>
  <c r="AD21" i="3"/>
  <c r="BD21" i="3"/>
  <c r="CB21" i="3"/>
  <c r="R24" i="3"/>
  <c r="R25" i="3"/>
  <c r="R26" i="3"/>
  <c r="T27" i="3"/>
  <c r="AD29" i="3"/>
  <c r="BD29" i="3"/>
  <c r="CB29" i="3"/>
  <c r="AL30" i="3"/>
  <c r="S33" i="3"/>
  <c r="BJ34" i="3"/>
  <c r="CX34" i="3"/>
  <c r="AD35" i="3"/>
  <c r="BR35" i="3"/>
  <c r="AD36" i="3"/>
  <c r="AL38" i="3"/>
  <c r="BZ38" i="3"/>
  <c r="AR5" i="3"/>
  <c r="BH5" i="3"/>
  <c r="BX5" i="3"/>
  <c r="AR8" i="3"/>
  <c r="BL8" i="3"/>
  <c r="CJ8" i="3"/>
  <c r="AD9" i="3"/>
  <c r="AZ9" i="3"/>
  <c r="BT9" i="3"/>
  <c r="AF21" i="3"/>
  <c r="BF21" i="3"/>
  <c r="AF29" i="3"/>
  <c r="BF29" i="3"/>
  <c r="CZ30" i="3"/>
  <c r="CJ30" i="3"/>
  <c r="BT30" i="3"/>
  <c r="BD30" i="3"/>
  <c r="AN30" i="3"/>
  <c r="CV30" i="3"/>
  <c r="CF30" i="3"/>
  <c r="BP30" i="3"/>
  <c r="AZ30" i="3"/>
  <c r="AJ30" i="3"/>
  <c r="CL30" i="3"/>
  <c r="BN30" i="3"/>
  <c r="AT30" i="3"/>
  <c r="CD30" i="3"/>
  <c r="BJ30" i="3"/>
  <c r="AP30" i="3"/>
  <c r="S30" i="3"/>
  <c r="CT30" i="3"/>
  <c r="BZ30" i="3"/>
  <c r="BF30" i="3"/>
  <c r="AH30" i="3"/>
  <c r="Q30" i="3"/>
  <c r="AR30" i="3"/>
  <c r="BX30" i="3"/>
  <c r="V33" i="3"/>
  <c r="U33" i="3"/>
  <c r="V34" i="3"/>
  <c r="W34" i="3"/>
  <c r="BL34" i="3"/>
  <c r="AH35" i="3"/>
  <c r="BX35" i="3"/>
  <c r="CV36" i="3"/>
  <c r="CF36" i="3"/>
  <c r="BP36" i="3"/>
  <c r="AZ36" i="3"/>
  <c r="AJ36" i="3"/>
  <c r="CR36" i="3"/>
  <c r="CB36" i="3"/>
  <c r="BL36" i="3"/>
  <c r="AV36" i="3"/>
  <c r="AF36" i="3"/>
  <c r="R36" i="3"/>
  <c r="CN36" i="3"/>
  <c r="BX36" i="3"/>
  <c r="BH36" i="3"/>
  <c r="AR36" i="3"/>
  <c r="P36" i="3"/>
  <c r="CX36" i="3"/>
  <c r="BV36" i="3"/>
  <c r="AX36" i="3"/>
  <c r="CP36" i="3"/>
  <c r="BR36" i="3"/>
  <c r="AP36" i="3"/>
  <c r="CJ36" i="3"/>
  <c r="BJ36" i="3"/>
  <c r="AL36" i="3"/>
  <c r="S36" i="3"/>
  <c r="AH36" i="3"/>
  <c r="BZ36" i="3"/>
  <c r="AT38" i="3"/>
  <c r="AT8" i="3"/>
  <c r="BP8" i="3"/>
  <c r="CL8" i="3"/>
  <c r="CT9" i="3"/>
  <c r="CD9" i="3"/>
  <c r="BN9" i="3"/>
  <c r="AX9" i="3"/>
  <c r="AH9" i="3"/>
  <c r="S9" i="3"/>
  <c r="CP9" i="3"/>
  <c r="BZ9" i="3"/>
  <c r="BJ9" i="3"/>
  <c r="AT9" i="3"/>
  <c r="Q9" i="3"/>
  <c r="AF9" i="3"/>
  <c r="BB9" i="3"/>
  <c r="BV9" i="3"/>
  <c r="CR9" i="3"/>
  <c r="CX21" i="3"/>
  <c r="CH21" i="3"/>
  <c r="BR21" i="3"/>
  <c r="BB21" i="3"/>
  <c r="AL21" i="3"/>
  <c r="CT21" i="3"/>
  <c r="CD21" i="3"/>
  <c r="BN21" i="3"/>
  <c r="AX21" i="3"/>
  <c r="AH21" i="3"/>
  <c r="S21" i="3"/>
  <c r="CP21" i="3"/>
  <c r="BZ21" i="3"/>
  <c r="BJ21" i="3"/>
  <c r="AT21" i="3"/>
  <c r="Q21" i="3"/>
  <c r="AJ21" i="3"/>
  <c r="BH21" i="3"/>
  <c r="CJ21" i="3"/>
  <c r="R23" i="3"/>
  <c r="CN29" i="3"/>
  <c r="CZ29" i="3"/>
  <c r="CH29" i="3"/>
  <c r="BR29" i="3"/>
  <c r="BB29" i="3"/>
  <c r="AL29" i="3"/>
  <c r="CV29" i="3"/>
  <c r="CD29" i="3"/>
  <c r="BN29" i="3"/>
  <c r="AX29" i="3"/>
  <c r="AH29" i="3"/>
  <c r="S29" i="3"/>
  <c r="CR29" i="3"/>
  <c r="BZ29" i="3"/>
  <c r="BJ29" i="3"/>
  <c r="AT29" i="3"/>
  <c r="Q29" i="3"/>
  <c r="AJ29" i="3"/>
  <c r="BH29" i="3"/>
  <c r="CJ29" i="3"/>
  <c r="CN38" i="3"/>
  <c r="BX38" i="3"/>
  <c r="BH38" i="3"/>
  <c r="AR38" i="3"/>
  <c r="P38" i="3"/>
  <c r="CZ38" i="3"/>
  <c r="CJ38" i="3"/>
  <c r="BT38" i="3"/>
  <c r="BD38" i="3"/>
  <c r="AN38" i="3"/>
  <c r="CV38" i="3"/>
  <c r="CF38" i="3"/>
  <c r="BP38" i="3"/>
  <c r="AZ38" i="3"/>
  <c r="AJ38" i="3"/>
  <c r="CP38" i="3"/>
  <c r="BN38" i="3"/>
  <c r="AP38" i="3"/>
  <c r="S38" i="3"/>
  <c r="CH38" i="3"/>
  <c r="BJ38" i="3"/>
  <c r="AH38" i="3"/>
  <c r="Q38" i="3"/>
  <c r="CB38" i="3"/>
  <c r="BB38" i="3"/>
  <c r="AD38" i="3"/>
  <c r="AV38" i="3"/>
  <c r="CL38" i="3"/>
  <c r="AP10" i="3"/>
  <c r="BF10" i="3"/>
  <c r="BV10" i="3"/>
  <c r="CL10" i="3"/>
  <c r="AL11" i="3"/>
  <c r="BB11" i="3"/>
  <c r="BR11" i="3"/>
  <c r="CH11" i="3"/>
  <c r="CX11" i="3"/>
  <c r="AP14" i="3"/>
  <c r="BF14" i="3"/>
  <c r="BV14" i="3"/>
  <c r="CL14" i="3"/>
  <c r="AP18" i="3"/>
  <c r="BF18" i="3"/>
  <c r="BV18" i="3"/>
  <c r="CL18" i="3"/>
  <c r="AL19" i="3"/>
  <c r="BB19" i="3"/>
  <c r="BR19" i="3"/>
  <c r="CH19" i="3"/>
  <c r="CX19" i="3"/>
  <c r="AH20" i="3"/>
  <c r="AX20" i="3"/>
  <c r="BN20" i="3"/>
  <c r="CD20" i="3"/>
  <c r="CT20" i="3"/>
  <c r="AP22" i="3"/>
  <c r="BF22" i="3"/>
  <c r="BV22" i="3"/>
  <c r="CL22" i="3"/>
  <c r="AL23" i="3"/>
  <c r="BB23" i="3"/>
  <c r="BR23" i="3"/>
  <c r="CH23" i="3"/>
  <c r="CX23" i="3"/>
  <c r="S24" i="3"/>
  <c r="AH24" i="3"/>
  <c r="AX24" i="3"/>
  <c r="BN24" i="3"/>
  <c r="CD24" i="3"/>
  <c r="CT24" i="3"/>
  <c r="AP26" i="3"/>
  <c r="BF26" i="3"/>
  <c r="BV26" i="3"/>
  <c r="CL26" i="3"/>
  <c r="AL27" i="3"/>
  <c r="BB27" i="3"/>
  <c r="BR27" i="3"/>
  <c r="CH27" i="3"/>
  <c r="CX27" i="3"/>
  <c r="S28" i="3"/>
  <c r="AH28" i="3"/>
  <c r="AX28" i="3"/>
  <c r="BN28" i="3"/>
  <c r="CD28" i="3"/>
  <c r="CT28" i="3"/>
  <c r="AP31" i="3"/>
  <c r="BJ31" i="3"/>
  <c r="CH31" i="3"/>
  <c r="AX32" i="3"/>
  <c r="BV32" i="3"/>
  <c r="AT33" i="3"/>
  <c r="BR33" i="3"/>
  <c r="CT33" i="3"/>
  <c r="CR37" i="3"/>
  <c r="CB37" i="3"/>
  <c r="BL37" i="3"/>
  <c r="AV37" i="3"/>
  <c r="AF37" i="3"/>
  <c r="R37" i="3"/>
  <c r="CN37" i="3"/>
  <c r="BX37" i="3"/>
  <c r="BH37" i="3"/>
  <c r="AR37" i="3"/>
  <c r="P37" i="3"/>
  <c r="CZ37" i="3"/>
  <c r="CJ37" i="3"/>
  <c r="BT37" i="3"/>
  <c r="BD37" i="3"/>
  <c r="AN37" i="3"/>
  <c r="AH37" i="3"/>
  <c r="BF37" i="3"/>
  <c r="CF37" i="3"/>
  <c r="BB39" i="3"/>
  <c r="AX40" i="3"/>
  <c r="BV40" i="3"/>
  <c r="AX41" i="3"/>
  <c r="CD41" i="3"/>
  <c r="CR42" i="3"/>
  <c r="CB42" i="3"/>
  <c r="BL42" i="3"/>
  <c r="AV42" i="3"/>
  <c r="AF42" i="3"/>
  <c r="R42" i="3"/>
  <c r="CP42" i="3"/>
  <c r="BZ42" i="3"/>
  <c r="CN42" i="3"/>
  <c r="BX42" i="3"/>
  <c r="BH42" i="3"/>
  <c r="AR42" i="3"/>
  <c r="P42" i="3"/>
  <c r="CZ42" i="3"/>
  <c r="CJ42" i="3"/>
  <c r="BT42" i="3"/>
  <c r="BD42" i="3"/>
  <c r="AN42" i="3"/>
  <c r="CX42" i="3"/>
  <c r="CH42" i="3"/>
  <c r="BR42" i="3"/>
  <c r="BB42" i="3"/>
  <c r="AL42" i="3"/>
  <c r="CV42" i="3"/>
  <c r="CF42" i="3"/>
  <c r="BP42" i="3"/>
  <c r="AZ42" i="3"/>
  <c r="AJ42" i="3"/>
  <c r="AT42" i="3"/>
  <c r="CT42" i="3"/>
  <c r="Q10" i="3"/>
  <c r="AT10" i="3"/>
  <c r="BJ10" i="3"/>
  <c r="BZ10" i="3"/>
  <c r="AP11" i="3"/>
  <c r="BF11" i="3"/>
  <c r="BV11" i="3"/>
  <c r="Q14" i="3"/>
  <c r="AT14" i="3"/>
  <c r="BJ14" i="3"/>
  <c r="BZ14" i="3"/>
  <c r="Q18" i="3"/>
  <c r="AT18" i="3"/>
  <c r="BJ18" i="3"/>
  <c r="BZ18" i="3"/>
  <c r="AP19" i="3"/>
  <c r="BF19" i="3"/>
  <c r="BV19" i="3"/>
  <c r="AL20" i="3"/>
  <c r="BB20" i="3"/>
  <c r="BR20" i="3"/>
  <c r="CH20" i="3"/>
  <c r="CX20" i="3"/>
  <c r="Q22" i="3"/>
  <c r="AT22" i="3"/>
  <c r="BJ22" i="3"/>
  <c r="BZ22" i="3"/>
  <c r="AP23" i="3"/>
  <c r="BF23" i="3"/>
  <c r="BV23" i="3"/>
  <c r="AL24" i="3"/>
  <c r="BB24" i="3"/>
  <c r="BR24" i="3"/>
  <c r="CH24" i="3"/>
  <c r="CX24" i="3"/>
  <c r="Q26" i="3"/>
  <c r="AT26" i="3"/>
  <c r="BJ26" i="3"/>
  <c r="BZ26" i="3"/>
  <c r="AP27" i="3"/>
  <c r="BF27" i="3"/>
  <c r="BV27" i="3"/>
  <c r="AL28" i="3"/>
  <c r="BB28" i="3"/>
  <c r="BR28" i="3"/>
  <c r="CH28" i="3"/>
  <c r="CX28" i="3"/>
  <c r="AT31" i="3"/>
  <c r="BR31" i="3"/>
  <c r="CV32" i="3"/>
  <c r="CF32" i="3"/>
  <c r="BP32" i="3"/>
  <c r="AZ32" i="3"/>
  <c r="AJ32" i="3"/>
  <c r="CR32" i="3"/>
  <c r="CB32" i="3"/>
  <c r="BL32" i="3"/>
  <c r="AV32" i="3"/>
  <c r="AF32" i="3"/>
  <c r="R32" i="3"/>
  <c r="CN32" i="3"/>
  <c r="BX32" i="3"/>
  <c r="BH32" i="3"/>
  <c r="AR32" i="3"/>
  <c r="P32" i="3"/>
  <c r="AD32" i="3"/>
  <c r="BD32" i="3"/>
  <c r="CD32" i="3"/>
  <c r="AZ33" i="3"/>
  <c r="BZ33" i="3"/>
  <c r="U35" i="3"/>
  <c r="S37" i="3"/>
  <c r="AL37" i="3"/>
  <c r="BN37" i="3"/>
  <c r="CL37" i="3"/>
  <c r="CZ39" i="3"/>
  <c r="CJ39" i="3"/>
  <c r="BT39" i="3"/>
  <c r="BD39" i="3"/>
  <c r="AN39" i="3"/>
  <c r="CV39" i="3"/>
  <c r="CF39" i="3"/>
  <c r="BP39" i="3"/>
  <c r="AZ39" i="3"/>
  <c r="AJ39" i="3"/>
  <c r="CR39" i="3"/>
  <c r="CB39" i="3"/>
  <c r="BL39" i="3"/>
  <c r="AV39" i="3"/>
  <c r="AF39" i="3"/>
  <c r="R39" i="3"/>
  <c r="AH39" i="3"/>
  <c r="BH39" i="3"/>
  <c r="CH39" i="3"/>
  <c r="CV40" i="3"/>
  <c r="CF40" i="3"/>
  <c r="BP40" i="3"/>
  <c r="AZ40" i="3"/>
  <c r="AJ40" i="3"/>
  <c r="CR40" i="3"/>
  <c r="CB40" i="3"/>
  <c r="BL40" i="3"/>
  <c r="AV40" i="3"/>
  <c r="AF40" i="3"/>
  <c r="R40" i="3"/>
  <c r="CN40" i="3"/>
  <c r="BX40" i="3"/>
  <c r="BH40" i="3"/>
  <c r="AR40" i="3"/>
  <c r="P40" i="3"/>
  <c r="AD40" i="3"/>
  <c r="BD40" i="3"/>
  <c r="CD40" i="3"/>
  <c r="BF41" i="3"/>
  <c r="W45" i="3"/>
  <c r="U45" i="3"/>
  <c r="V45" i="3"/>
  <c r="AP20" i="3"/>
  <c r="BF20" i="3"/>
  <c r="BV20" i="3"/>
  <c r="AP24" i="3"/>
  <c r="BF24" i="3"/>
  <c r="BV24" i="3"/>
  <c r="AP28" i="3"/>
  <c r="BF28" i="3"/>
  <c r="BV28" i="3"/>
  <c r="CV31" i="3"/>
  <c r="CF31" i="3"/>
  <c r="BP31" i="3"/>
  <c r="AZ31" i="3"/>
  <c r="AJ31" i="3"/>
  <c r="CR31" i="3"/>
  <c r="CB31" i="3"/>
  <c r="BL31" i="3"/>
  <c r="AV31" i="3"/>
  <c r="AF31" i="3"/>
  <c r="R31" i="3"/>
  <c r="BB31" i="3"/>
  <c r="BV31" i="3"/>
  <c r="CP31" i="3"/>
  <c r="CR33" i="3"/>
  <c r="CB33" i="3"/>
  <c r="BL33" i="3"/>
  <c r="AV33" i="3"/>
  <c r="AF33" i="3"/>
  <c r="R33" i="3"/>
  <c r="CN33" i="3"/>
  <c r="BX33" i="3"/>
  <c r="BH33" i="3"/>
  <c r="AR33" i="3"/>
  <c r="P33" i="3"/>
  <c r="CZ33" i="3"/>
  <c r="CJ33" i="3"/>
  <c r="BT33" i="3"/>
  <c r="BD33" i="3"/>
  <c r="AN33" i="3"/>
  <c r="AH33" i="3"/>
  <c r="BF33" i="3"/>
  <c r="CF33" i="3"/>
  <c r="CV41" i="3"/>
  <c r="CF41" i="3"/>
  <c r="BP41" i="3"/>
  <c r="AZ41" i="3"/>
  <c r="AJ41" i="3"/>
  <c r="CR41" i="3"/>
  <c r="CB41" i="3"/>
  <c r="BL41" i="3"/>
  <c r="AV41" i="3"/>
  <c r="AF41" i="3"/>
  <c r="R41" i="3"/>
  <c r="CN41" i="3"/>
  <c r="BX41" i="3"/>
  <c r="BH41" i="3"/>
  <c r="AR41" i="3"/>
  <c r="P41" i="3"/>
  <c r="CZ41" i="3"/>
  <c r="CJ41" i="3"/>
  <c r="BT41" i="3"/>
  <c r="BD41" i="3"/>
  <c r="AN41" i="3"/>
  <c r="AH41" i="3"/>
  <c r="BN41" i="3"/>
  <c r="CT41" i="3"/>
  <c r="V42" i="3"/>
  <c r="U42" i="3"/>
  <c r="AD47" i="3"/>
  <c r="T47" i="3"/>
  <c r="W53" i="3"/>
  <c r="U53" i="3"/>
  <c r="V53" i="3"/>
  <c r="R43" i="3"/>
  <c r="AF43" i="3"/>
  <c r="BD43" i="3"/>
  <c r="CF43" i="3"/>
  <c r="W48" i="3"/>
  <c r="U48" i="3"/>
  <c r="W52" i="3"/>
  <c r="U52" i="3"/>
  <c r="S43" i="3"/>
  <c r="AJ43" i="3"/>
  <c r="BH43" i="3"/>
  <c r="CJ43" i="3"/>
  <c r="T51" i="3"/>
  <c r="AL43" i="3"/>
  <c r="BL43" i="3"/>
  <c r="CN43" i="3"/>
  <c r="T46" i="3"/>
  <c r="T54" i="3"/>
  <c r="AD55" i="3"/>
  <c r="T55" i="3"/>
  <c r="W44" i="3"/>
  <c r="U44" i="3"/>
  <c r="W49" i="3"/>
  <c r="U49" i="3"/>
  <c r="AR43" i="3"/>
  <c r="BR43" i="3"/>
  <c r="V44" i="3"/>
  <c r="V49" i="3"/>
  <c r="CT43" i="3"/>
  <c r="CD43" i="3"/>
  <c r="BN43" i="3"/>
  <c r="AX43" i="3"/>
  <c r="AH43" i="3"/>
  <c r="CP43" i="3"/>
  <c r="BZ43" i="3"/>
  <c r="BJ43" i="3"/>
  <c r="AT43" i="3"/>
  <c r="CL43" i="3"/>
  <c r="BV43" i="3"/>
  <c r="BF43" i="3"/>
  <c r="AP43" i="3"/>
  <c r="CX43" i="3"/>
  <c r="CH43" i="3"/>
  <c r="AV43" i="3"/>
  <c r="BT43" i="3"/>
  <c r="CZ43" i="3"/>
  <c r="W57" i="3"/>
  <c r="V57" i="3"/>
  <c r="U57" i="3"/>
  <c r="P43" i="3"/>
  <c r="AZ43" i="3"/>
  <c r="BX43" i="3"/>
  <c r="U50" i="3"/>
  <c r="W50" i="3"/>
  <c r="AN54" i="3"/>
  <c r="BD54" i="3"/>
  <c r="BT54" i="3"/>
  <c r="CJ54" i="3"/>
  <c r="CZ54" i="3"/>
  <c r="AJ55" i="3"/>
  <c r="AZ55" i="3"/>
  <c r="BP55" i="3"/>
  <c r="CF55" i="3"/>
  <c r="CV55" i="3"/>
  <c r="R56" i="3"/>
  <c r="AF56" i="3"/>
  <c r="AV56" i="3"/>
  <c r="BL56" i="3"/>
  <c r="CB56" i="3"/>
  <c r="CR56" i="3"/>
  <c r="P57" i="3"/>
  <c r="AR57" i="3"/>
  <c r="BH57" i="3"/>
  <c r="BX57" i="3"/>
  <c r="CN57" i="3"/>
  <c r="AX44" i="3"/>
  <c r="BN44" i="3"/>
  <c r="CD44" i="3"/>
  <c r="CT44" i="3"/>
  <c r="AT45" i="3"/>
  <c r="BJ45" i="3"/>
  <c r="BZ45" i="3"/>
  <c r="CP45" i="3"/>
  <c r="AP46" i="3"/>
  <c r="BF46" i="3"/>
  <c r="BV46" i="3"/>
  <c r="CL46" i="3"/>
  <c r="AL47" i="3"/>
  <c r="BB47" i="3"/>
  <c r="BR47" i="3"/>
  <c r="CH47" i="3"/>
  <c r="CX47" i="3"/>
  <c r="S48" i="3"/>
  <c r="AH48" i="3"/>
  <c r="AX48" i="3"/>
  <c r="BN48" i="3"/>
  <c r="CD48" i="3"/>
  <c r="CT48" i="3"/>
  <c r="Q49" i="3"/>
  <c r="AT49" i="3"/>
  <c r="BJ49" i="3"/>
  <c r="BZ49" i="3"/>
  <c r="CP49" i="3"/>
  <c r="AP50" i="3"/>
  <c r="BF50" i="3"/>
  <c r="BV50" i="3"/>
  <c r="CL50" i="3"/>
  <c r="AL51" i="3"/>
  <c r="BB51" i="3"/>
  <c r="BR51" i="3"/>
  <c r="CH51" i="3"/>
  <c r="CX51" i="3"/>
  <c r="S52" i="3"/>
  <c r="AH52" i="3"/>
  <c r="AX52" i="3"/>
  <c r="BN52" i="3"/>
  <c r="CD52" i="3"/>
  <c r="CT52" i="3"/>
  <c r="Q53" i="3"/>
  <c r="AT53" i="3"/>
  <c r="BJ53" i="3"/>
  <c r="BZ53" i="3"/>
  <c r="CP53" i="3"/>
  <c r="AP54" i="3"/>
  <c r="BF54" i="3"/>
  <c r="BV54" i="3"/>
  <c r="CL54" i="3"/>
  <c r="AL55" i="3"/>
  <c r="BB55" i="3"/>
  <c r="BR55" i="3"/>
  <c r="CH55" i="3"/>
  <c r="CX55" i="3"/>
  <c r="S56" i="3"/>
  <c r="AH56" i="3"/>
  <c r="AX56" i="3"/>
  <c r="BN56" i="3"/>
  <c r="CD56" i="3"/>
  <c r="CT56" i="3"/>
  <c r="Q57" i="3"/>
  <c r="AT57" i="3"/>
  <c r="BJ57" i="3"/>
  <c r="BZ57" i="3"/>
  <c r="CP57" i="3"/>
  <c r="AL44" i="3"/>
  <c r="BB44" i="3"/>
  <c r="BR44" i="3"/>
  <c r="CH44" i="3"/>
  <c r="CX44" i="3"/>
  <c r="S45" i="3"/>
  <c r="AH45" i="3"/>
  <c r="AX45" i="3"/>
  <c r="BN45" i="3"/>
  <c r="CD45" i="3"/>
  <c r="CT45" i="3"/>
  <c r="Q46" i="3"/>
  <c r="AT46" i="3"/>
  <c r="BJ46" i="3"/>
  <c r="BZ46" i="3"/>
  <c r="CP46" i="3"/>
  <c r="AP47" i="3"/>
  <c r="BF47" i="3"/>
  <c r="BV47" i="3"/>
  <c r="CL47" i="3"/>
  <c r="AL48" i="3"/>
  <c r="BB48" i="3"/>
  <c r="BR48" i="3"/>
  <c r="CH48" i="3"/>
  <c r="CX48" i="3"/>
  <c r="S49" i="3"/>
  <c r="AH49" i="3"/>
  <c r="AX49" i="3"/>
  <c r="BN49" i="3"/>
  <c r="CD49" i="3"/>
  <c r="CT49" i="3"/>
  <c r="Q50" i="3"/>
  <c r="AT50" i="3"/>
  <c r="BJ50" i="3"/>
  <c r="BZ50" i="3"/>
  <c r="CP50" i="3"/>
  <c r="AP51" i="3"/>
  <c r="BF51" i="3"/>
  <c r="BV51" i="3"/>
  <c r="CL51" i="3"/>
  <c r="AL52" i="3"/>
  <c r="BB52" i="3"/>
  <c r="BR52" i="3"/>
  <c r="CH52" i="3"/>
  <c r="CX52" i="3"/>
  <c r="S53" i="3"/>
  <c r="AH53" i="3"/>
  <c r="AX53" i="3"/>
  <c r="BN53" i="3"/>
  <c r="CD53" i="3"/>
  <c r="CT53" i="3"/>
  <c r="Q54" i="3"/>
  <c r="AT54" i="3"/>
  <c r="BJ54" i="3"/>
  <c r="BZ54" i="3"/>
  <c r="AP55" i="3"/>
  <c r="BF55" i="3"/>
  <c r="BV55" i="3"/>
  <c r="AL56" i="3"/>
  <c r="BB56" i="3"/>
  <c r="BR56" i="3"/>
  <c r="CH56" i="3"/>
  <c r="CX56" i="3"/>
  <c r="S57" i="3"/>
  <c r="AH57" i="3"/>
  <c r="AX57" i="3"/>
  <c r="BN57" i="3"/>
  <c r="CD57" i="3"/>
  <c r="CT57" i="3"/>
  <c r="AP44" i="3"/>
  <c r="BF44" i="3"/>
  <c r="BV44" i="3"/>
  <c r="CL44" i="3"/>
  <c r="AL45" i="3"/>
  <c r="BB45" i="3"/>
  <c r="BR45" i="3"/>
  <c r="CH45" i="3"/>
  <c r="CX45" i="3"/>
  <c r="S46" i="3"/>
  <c r="AH46" i="3"/>
  <c r="AX46" i="3"/>
  <c r="BN46" i="3"/>
  <c r="CD46" i="3"/>
  <c r="CT46" i="3"/>
  <c r="Q47" i="3"/>
  <c r="AT47" i="3"/>
  <c r="BJ47" i="3"/>
  <c r="BZ47" i="3"/>
  <c r="CP47" i="3"/>
  <c r="AP48" i="3"/>
  <c r="BF48" i="3"/>
  <c r="BV48" i="3"/>
  <c r="CL48" i="3"/>
  <c r="AL49" i="3"/>
  <c r="BB49" i="3"/>
  <c r="BR49" i="3"/>
  <c r="CH49" i="3"/>
  <c r="CX49" i="3"/>
  <c r="S50" i="3"/>
  <c r="AH50" i="3"/>
  <c r="AX50" i="3"/>
  <c r="BN50" i="3"/>
  <c r="CD50" i="3"/>
  <c r="CT50" i="3"/>
  <c r="Q51" i="3"/>
  <c r="AT51" i="3"/>
  <c r="BJ51" i="3"/>
  <c r="BZ51" i="3"/>
  <c r="CP51" i="3"/>
  <c r="AP52" i="3"/>
  <c r="BF52" i="3"/>
  <c r="BV52" i="3"/>
  <c r="AL53" i="3"/>
  <c r="BB53" i="3"/>
  <c r="BR53" i="3"/>
  <c r="CH53" i="3"/>
  <c r="CX53" i="3"/>
  <c r="AP56" i="3"/>
  <c r="BF56" i="3"/>
  <c r="BV56" i="3"/>
  <c r="AL57" i="3"/>
  <c r="BB57" i="3"/>
  <c r="BR57" i="3"/>
  <c r="CH57" i="3"/>
  <c r="CX57" i="3"/>
  <c r="Q44" i="3"/>
  <c r="AT44" i="3"/>
  <c r="BJ44" i="3"/>
  <c r="BZ44" i="3"/>
  <c r="AP45" i="3"/>
  <c r="BF45" i="3"/>
  <c r="BV45" i="3"/>
  <c r="AL46" i="3"/>
  <c r="BB46" i="3"/>
  <c r="BR46" i="3"/>
  <c r="CH46" i="3"/>
  <c r="S47" i="3"/>
  <c r="AH47" i="3"/>
  <c r="AX47" i="3"/>
  <c r="BN47" i="3"/>
  <c r="CD47" i="3"/>
  <c r="Q48" i="3"/>
  <c r="AT48" i="3"/>
  <c r="BJ48" i="3"/>
  <c r="BZ48" i="3"/>
  <c r="AP49" i="3"/>
  <c r="BF49" i="3"/>
  <c r="BV49" i="3"/>
  <c r="AL50" i="3"/>
  <c r="BB50" i="3"/>
  <c r="BR50" i="3"/>
  <c r="CH50" i="3"/>
  <c r="AP53" i="3"/>
  <c r="BF53" i="3"/>
  <c r="BV53" i="3"/>
  <c r="AP57" i="3"/>
  <c r="BF57" i="3"/>
  <c r="BV57" i="3"/>
  <c r="U8" i="1"/>
  <c r="V8" i="1"/>
  <c r="W8" i="1"/>
  <c r="CT6" i="1"/>
  <c r="CD6" i="1"/>
  <c r="BN6" i="1"/>
  <c r="AX6" i="1"/>
  <c r="AH6" i="1"/>
  <c r="S6" i="1"/>
  <c r="CR6" i="1"/>
  <c r="CB6" i="1"/>
  <c r="BL6" i="1"/>
  <c r="AV6" i="1"/>
  <c r="AF6" i="1"/>
  <c r="R6" i="1"/>
  <c r="CN6" i="1"/>
  <c r="P6" i="1"/>
  <c r="AN6" i="1"/>
  <c r="BP6" i="1"/>
  <c r="CP6" i="1"/>
  <c r="BZ6" i="1"/>
  <c r="BJ6" i="1"/>
  <c r="AT6" i="1"/>
  <c r="Q6" i="1"/>
  <c r="BX6" i="1"/>
  <c r="BH6" i="1"/>
  <c r="AR6" i="1"/>
  <c r="BT6" i="1"/>
  <c r="CV6" i="1"/>
  <c r="AZ6" i="1"/>
  <c r="AC6" i="1"/>
  <c r="T6" i="1" s="1"/>
  <c r="CZ6" i="1"/>
  <c r="CL6" i="1"/>
  <c r="BV6" i="1"/>
  <c r="BF6" i="1"/>
  <c r="AP6" i="1"/>
  <c r="CJ6" i="1"/>
  <c r="BD6" i="1"/>
  <c r="CF6" i="1"/>
  <c r="CX6" i="1"/>
  <c r="CH6" i="1"/>
  <c r="BR6" i="1"/>
  <c r="BB6" i="1"/>
  <c r="AL6" i="1"/>
  <c r="AJ6" i="1"/>
  <c r="W15" i="1"/>
  <c r="V15" i="1"/>
  <c r="U15" i="1"/>
  <c r="AD5" i="1"/>
  <c r="AT5" i="1"/>
  <c r="BJ5" i="1"/>
  <c r="BZ5" i="1"/>
  <c r="CP5" i="1"/>
  <c r="J6" i="1"/>
  <c r="AP8" i="1"/>
  <c r="BF8" i="1"/>
  <c r="BV8" i="1"/>
  <c r="CL8" i="1"/>
  <c r="AJ9" i="1"/>
  <c r="BP9" i="1"/>
  <c r="BB10" i="1"/>
  <c r="CH10" i="1"/>
  <c r="BF13" i="1"/>
  <c r="CX13" i="1"/>
  <c r="V16" i="1"/>
  <c r="U16" i="1"/>
  <c r="CL16" i="1"/>
  <c r="CL17" i="1"/>
  <c r="W19" i="1"/>
  <c r="V19" i="1"/>
  <c r="U19" i="1"/>
  <c r="AP20" i="1"/>
  <c r="T26" i="1"/>
  <c r="AD26" i="1"/>
  <c r="K6" i="1"/>
  <c r="CT9" i="1"/>
  <c r="CD9" i="1"/>
  <c r="BN9" i="1"/>
  <c r="AX9" i="1"/>
  <c r="AH9" i="1"/>
  <c r="S9" i="1"/>
  <c r="CR9" i="1"/>
  <c r="CR7" i="1" s="1"/>
  <c r="CB9" i="1"/>
  <c r="CB7" i="1" s="1"/>
  <c r="BL9" i="1"/>
  <c r="BL7" i="1" s="1"/>
  <c r="AV9" i="1"/>
  <c r="AF9" i="1"/>
  <c r="R9" i="1"/>
  <c r="CN9" i="1"/>
  <c r="CN7" i="1" s="1"/>
  <c r="BX9" i="1"/>
  <c r="BH9" i="1"/>
  <c r="BH7" i="1" s="1"/>
  <c r="AR9" i="1"/>
  <c r="AR7" i="1" s="1"/>
  <c r="P9" i="1"/>
  <c r="CZ9" i="1"/>
  <c r="CJ9" i="1"/>
  <c r="CJ7" i="1" s="1"/>
  <c r="BT9" i="1"/>
  <c r="BD9" i="1"/>
  <c r="AN9" i="1"/>
  <c r="AN7" i="1" s="1"/>
  <c r="BR9" i="1"/>
  <c r="AD40" i="1"/>
  <c r="T40" i="1"/>
  <c r="Q56" i="1"/>
  <c r="Q52" i="1"/>
  <c r="Q48" i="1"/>
  <c r="Q55" i="1"/>
  <c r="Q51" i="1"/>
  <c r="Q47" i="1"/>
  <c r="Q57" i="1"/>
  <c r="Q53" i="1"/>
  <c r="Q49" i="1"/>
  <c r="Q44" i="1"/>
  <c r="Q40" i="1"/>
  <c r="Q36" i="1"/>
  <c r="Q38" i="1"/>
  <c r="Q45" i="1"/>
  <c r="Q32" i="1"/>
  <c r="Q42" i="1"/>
  <c r="Q34" i="1"/>
  <c r="Q25" i="1"/>
  <c r="Q21" i="1"/>
  <c r="Q29" i="1"/>
  <c r="AH5" i="1"/>
  <c r="AX5" i="1"/>
  <c r="BN5" i="1"/>
  <c r="CD5" i="1"/>
  <c r="CT5" i="1"/>
  <c r="Q8" i="1"/>
  <c r="AD8" i="1"/>
  <c r="AT8" i="1"/>
  <c r="BJ8" i="1"/>
  <c r="BZ8" i="1"/>
  <c r="CP8" i="1"/>
  <c r="Q9" i="1"/>
  <c r="AP9" i="1"/>
  <c r="BV9" i="1"/>
  <c r="AF10" i="1"/>
  <c r="BL10" i="1"/>
  <c r="S11" i="1"/>
  <c r="CX12" i="1"/>
  <c r="CH12" i="1"/>
  <c r="BR12" i="1"/>
  <c r="BB12" i="1"/>
  <c r="AL12" i="1"/>
  <c r="CV12" i="1"/>
  <c r="CF12" i="1"/>
  <c r="BP12" i="1"/>
  <c r="AZ12" i="1"/>
  <c r="AJ12" i="1"/>
  <c r="CR12" i="1"/>
  <c r="CB12" i="1"/>
  <c r="BL12" i="1"/>
  <c r="AV12" i="1"/>
  <c r="AF12" i="1"/>
  <c r="R12" i="1"/>
  <c r="CN12" i="1"/>
  <c r="BX12" i="1"/>
  <c r="BH12" i="1"/>
  <c r="AR12" i="1"/>
  <c r="P12" i="1"/>
  <c r="AN12" i="1"/>
  <c r="BT12" i="1"/>
  <c r="CZ12" i="1"/>
  <c r="BR13" i="1"/>
  <c r="AP16" i="1"/>
  <c r="W21" i="1"/>
  <c r="V21" i="1"/>
  <c r="U21" i="1"/>
  <c r="R55" i="1"/>
  <c r="R57" i="1"/>
  <c r="R53" i="1"/>
  <c r="R40" i="1"/>
  <c r="R48" i="1"/>
  <c r="R56" i="1"/>
  <c r="R37" i="1"/>
  <c r="R32" i="1"/>
  <c r="R42" i="1"/>
  <c r="R44" i="1"/>
  <c r="R34" i="1"/>
  <c r="R41" i="1"/>
  <c r="R49" i="1"/>
  <c r="R21" i="1"/>
  <c r="R35" i="1"/>
  <c r="R29" i="1"/>
  <c r="R22" i="1"/>
  <c r="R19" i="1"/>
  <c r="R8" i="1"/>
  <c r="AT9" i="1"/>
  <c r="BZ9" i="1"/>
  <c r="Q12" i="1"/>
  <c r="BV13" i="1"/>
  <c r="CR20" i="1"/>
  <c r="CB20" i="1"/>
  <c r="CP20" i="1"/>
  <c r="CN20" i="1"/>
  <c r="BX20" i="1"/>
  <c r="BH20" i="1"/>
  <c r="CV20" i="1"/>
  <c r="BV20" i="1"/>
  <c r="BD20" i="1"/>
  <c r="AN20" i="1"/>
  <c r="CT20" i="1"/>
  <c r="BT20" i="1"/>
  <c r="BB20" i="1"/>
  <c r="AL20" i="1"/>
  <c r="CL20" i="1"/>
  <c r="BR20" i="1"/>
  <c r="AZ20" i="1"/>
  <c r="AJ20" i="1"/>
  <c r="CJ20" i="1"/>
  <c r="BP20" i="1"/>
  <c r="AX20" i="1"/>
  <c r="AH20" i="1"/>
  <c r="S20" i="1"/>
  <c r="CH20" i="1"/>
  <c r="BN20" i="1"/>
  <c r="AV20" i="1"/>
  <c r="AF20" i="1"/>
  <c r="R20" i="1"/>
  <c r="CZ20" i="1"/>
  <c r="CD20" i="1"/>
  <c r="BJ20" i="1"/>
  <c r="AR20" i="1"/>
  <c r="P20" i="1"/>
  <c r="BL20" i="1"/>
  <c r="Q23" i="1"/>
  <c r="R36" i="1"/>
  <c r="AC7" i="1"/>
  <c r="T7" i="1" s="1"/>
  <c r="S55" i="1"/>
  <c r="S51" i="1"/>
  <c r="S47" i="1"/>
  <c r="S56" i="1"/>
  <c r="S52" i="1"/>
  <c r="S37" i="1"/>
  <c r="S48" i="1"/>
  <c r="S44" i="1"/>
  <c r="S41" i="1"/>
  <c r="S29" i="1"/>
  <c r="S24" i="1"/>
  <c r="S21" i="1"/>
  <c r="S28" i="1"/>
  <c r="S25" i="1"/>
  <c r="AL5" i="1"/>
  <c r="BB5" i="1"/>
  <c r="BR5" i="1"/>
  <c r="CH5" i="1"/>
  <c r="CX5" i="1"/>
  <c r="S8" i="1"/>
  <c r="AH8" i="1"/>
  <c r="AX8" i="1"/>
  <c r="BN8" i="1"/>
  <c r="CD8" i="1"/>
  <c r="CT8" i="1"/>
  <c r="U9" i="1"/>
  <c r="AZ9" i="1"/>
  <c r="CF9" i="1"/>
  <c r="CP10" i="1"/>
  <c r="BZ10" i="1"/>
  <c r="BJ10" i="1"/>
  <c r="AT10" i="1"/>
  <c r="Q10" i="1"/>
  <c r="CN10" i="1"/>
  <c r="BX10" i="1"/>
  <c r="BH10" i="1"/>
  <c r="AR10" i="1"/>
  <c r="P10" i="1"/>
  <c r="CZ10" i="1"/>
  <c r="CJ10" i="1"/>
  <c r="BT10" i="1"/>
  <c r="BT7" i="1" s="1"/>
  <c r="BD10" i="1"/>
  <c r="BD7" i="1" s="1"/>
  <c r="AN10" i="1"/>
  <c r="CV10" i="1"/>
  <c r="CV7" i="1" s="1"/>
  <c r="CF10" i="1"/>
  <c r="BP10" i="1"/>
  <c r="AZ10" i="1"/>
  <c r="AJ10" i="1"/>
  <c r="AL10" i="1"/>
  <c r="BR10" i="1"/>
  <c r="CX10" i="1"/>
  <c r="W11" i="1"/>
  <c r="V11" i="1"/>
  <c r="S12" i="1"/>
  <c r="AL13" i="1"/>
  <c r="S14" i="1"/>
  <c r="CV17" i="1"/>
  <c r="CF17" i="1"/>
  <c r="BP17" i="1"/>
  <c r="AZ17" i="1"/>
  <c r="AJ17" i="1"/>
  <c r="CT17" i="1"/>
  <c r="CD17" i="1"/>
  <c r="BN17" i="1"/>
  <c r="AX17" i="1"/>
  <c r="AH17" i="1"/>
  <c r="S17" i="1"/>
  <c r="CR17" i="1"/>
  <c r="CB17" i="1"/>
  <c r="BL17" i="1"/>
  <c r="AV17" i="1"/>
  <c r="AF17" i="1"/>
  <c r="R17" i="1"/>
  <c r="CP17" i="1"/>
  <c r="BZ17" i="1"/>
  <c r="BJ17" i="1"/>
  <c r="AT17" i="1"/>
  <c r="AD17" i="1"/>
  <c r="Q17" i="1"/>
  <c r="CN17" i="1"/>
  <c r="BX17" i="1"/>
  <c r="BH17" i="1"/>
  <c r="AR17" i="1"/>
  <c r="P17" i="1"/>
  <c r="CZ17" i="1"/>
  <c r="CJ17" i="1"/>
  <c r="BT17" i="1"/>
  <c r="BD17" i="1"/>
  <c r="AN17" i="1"/>
  <c r="BF17" i="1"/>
  <c r="Q20" i="1"/>
  <c r="BZ20" i="1"/>
  <c r="V24" i="1"/>
  <c r="U24" i="1"/>
  <c r="T30" i="1"/>
  <c r="AD30" i="1"/>
  <c r="R38" i="1"/>
  <c r="AL9" i="1"/>
  <c r="AN5" i="1"/>
  <c r="BD5" i="1"/>
  <c r="BT5" i="1"/>
  <c r="CJ5" i="1"/>
  <c r="CZ5" i="1"/>
  <c r="AJ8" i="1"/>
  <c r="AZ8" i="1"/>
  <c r="BP8" i="1"/>
  <c r="CF8" i="1"/>
  <c r="CX8" i="1"/>
  <c r="W9" i="1"/>
  <c r="BB9" i="1"/>
  <c r="CH9" i="1"/>
  <c r="R10" i="1"/>
  <c r="AP10" i="1"/>
  <c r="BV10" i="1"/>
  <c r="V12" i="1"/>
  <c r="CV13" i="1"/>
  <c r="CF13" i="1"/>
  <c r="BP13" i="1"/>
  <c r="AZ13" i="1"/>
  <c r="AJ13" i="1"/>
  <c r="CT13" i="1"/>
  <c r="CD13" i="1"/>
  <c r="BN13" i="1"/>
  <c r="AX13" i="1"/>
  <c r="AH13" i="1"/>
  <c r="S13" i="1"/>
  <c r="CR13" i="1"/>
  <c r="CB13" i="1"/>
  <c r="BL13" i="1"/>
  <c r="AV13" i="1"/>
  <c r="AF13" i="1"/>
  <c r="R13" i="1"/>
  <c r="CN13" i="1"/>
  <c r="BX13" i="1"/>
  <c r="BH13" i="1"/>
  <c r="AR13" i="1"/>
  <c r="P13" i="1"/>
  <c r="CZ13" i="1"/>
  <c r="CJ13" i="1"/>
  <c r="BT13" i="1"/>
  <c r="BD13" i="1"/>
  <c r="AN13" i="1"/>
  <c r="AP13" i="1"/>
  <c r="CH13" i="1"/>
  <c r="Q15" i="1"/>
  <c r="CZ16" i="1"/>
  <c r="CJ16" i="1"/>
  <c r="BT16" i="1"/>
  <c r="BD16" i="1"/>
  <c r="AN16" i="1"/>
  <c r="CX16" i="1"/>
  <c r="CH16" i="1"/>
  <c r="BR16" i="1"/>
  <c r="BB16" i="1"/>
  <c r="AL16" i="1"/>
  <c r="CV16" i="1"/>
  <c r="CF16" i="1"/>
  <c r="BP16" i="1"/>
  <c r="AZ16" i="1"/>
  <c r="AJ16" i="1"/>
  <c r="CT16" i="1"/>
  <c r="CD16" i="1"/>
  <c r="BN16" i="1"/>
  <c r="AX16" i="1"/>
  <c r="AH16" i="1"/>
  <c r="S16" i="1"/>
  <c r="CR16" i="1"/>
  <c r="CB16" i="1"/>
  <c r="BL16" i="1"/>
  <c r="AV16" i="1"/>
  <c r="AF16" i="1"/>
  <c r="R16" i="1"/>
  <c r="CN16" i="1"/>
  <c r="BX16" i="1"/>
  <c r="BH16" i="1"/>
  <c r="AR16" i="1"/>
  <c r="P16" i="1"/>
  <c r="BJ16" i="1"/>
  <c r="S18" i="1"/>
  <c r="CF20" i="1"/>
  <c r="W24" i="1"/>
  <c r="W31" i="1"/>
  <c r="V31" i="1"/>
  <c r="U31" i="1"/>
  <c r="CX9" i="1"/>
  <c r="AP5" i="1"/>
  <c r="BF5" i="1"/>
  <c r="BV5" i="1"/>
  <c r="CH8" i="1"/>
  <c r="CZ8" i="1"/>
  <c r="BF9" i="1"/>
  <c r="CL9" i="1"/>
  <c r="S10" i="1"/>
  <c r="CB10" i="1"/>
  <c r="W12" i="1"/>
  <c r="Q13" i="1"/>
  <c r="CL13" i="1"/>
  <c r="S15" i="1"/>
  <c r="Q16" i="1"/>
  <c r="Q19" i="1"/>
  <c r="V20" i="1"/>
  <c r="U20" i="1"/>
  <c r="CX20" i="1"/>
  <c r="W27" i="1"/>
  <c r="V27" i="1"/>
  <c r="U27" i="1"/>
  <c r="T10" i="1"/>
  <c r="R11" i="1"/>
  <c r="AF11" i="1"/>
  <c r="AV11" i="1"/>
  <c r="BL11" i="1"/>
  <c r="CB11" i="1"/>
  <c r="CR11" i="1"/>
  <c r="T14" i="1"/>
  <c r="AJ14" i="1"/>
  <c r="AZ14" i="1"/>
  <c r="BP14" i="1"/>
  <c r="CF14" i="1"/>
  <c r="CV14" i="1"/>
  <c r="R15" i="1"/>
  <c r="AF15" i="1"/>
  <c r="AV15" i="1"/>
  <c r="BL15" i="1"/>
  <c r="CB15" i="1"/>
  <c r="CR15" i="1"/>
  <c r="T18" i="1"/>
  <c r="AJ18" i="1"/>
  <c r="AZ18" i="1"/>
  <c r="BP18" i="1"/>
  <c r="CF18" i="1"/>
  <c r="CV18" i="1"/>
  <c r="CB19" i="1"/>
  <c r="CR19" i="1"/>
  <c r="U23" i="1"/>
  <c r="CL26" i="1"/>
  <c r="T57" i="1"/>
  <c r="AD57" i="1"/>
  <c r="AJ11" i="1"/>
  <c r="AZ11" i="1"/>
  <c r="BP11" i="1"/>
  <c r="CF11" i="1"/>
  <c r="CV11" i="1"/>
  <c r="AN14" i="1"/>
  <c r="BD14" i="1"/>
  <c r="BT14" i="1"/>
  <c r="CJ14" i="1"/>
  <c r="CZ14" i="1"/>
  <c r="AJ15" i="1"/>
  <c r="AZ15" i="1"/>
  <c r="BP15" i="1"/>
  <c r="CF15" i="1"/>
  <c r="CV15" i="1"/>
  <c r="AN18" i="1"/>
  <c r="BD18" i="1"/>
  <c r="BT18" i="1"/>
  <c r="CJ18" i="1"/>
  <c r="CZ18" i="1"/>
  <c r="AJ19" i="1"/>
  <c r="AZ19" i="1"/>
  <c r="BP19" i="1"/>
  <c r="CF19" i="1"/>
  <c r="CV19" i="1"/>
  <c r="AP26" i="1"/>
  <c r="W37" i="1"/>
  <c r="U37" i="1"/>
  <c r="W38" i="1"/>
  <c r="V38" i="1"/>
  <c r="U38" i="1"/>
  <c r="AP14" i="1"/>
  <c r="BF14" i="1"/>
  <c r="BV14" i="1"/>
  <c r="CL14" i="1"/>
  <c r="AP18" i="1"/>
  <c r="BF18" i="1"/>
  <c r="BV18" i="1"/>
  <c r="CL18" i="1"/>
  <c r="V22" i="1"/>
  <c r="U22" i="1"/>
  <c r="AR26" i="1"/>
  <c r="V37" i="1"/>
  <c r="AN11" i="1"/>
  <c r="BD11" i="1"/>
  <c r="BT11" i="1"/>
  <c r="CJ11" i="1"/>
  <c r="CZ11" i="1"/>
  <c r="P14" i="1"/>
  <c r="AR14" i="1"/>
  <c r="BH14" i="1"/>
  <c r="BX14" i="1"/>
  <c r="CN14" i="1"/>
  <c r="AN15" i="1"/>
  <c r="BD15" i="1"/>
  <c r="BT15" i="1"/>
  <c r="CJ15" i="1"/>
  <c r="CZ15" i="1"/>
  <c r="P18" i="1"/>
  <c r="AR18" i="1"/>
  <c r="BH18" i="1"/>
  <c r="BX18" i="1"/>
  <c r="CN18" i="1"/>
  <c r="BT19" i="1"/>
  <c r="CJ19" i="1"/>
  <c r="CZ19" i="1"/>
  <c r="AD22" i="1"/>
  <c r="AD23" i="1"/>
  <c r="BF26" i="1"/>
  <c r="BF30" i="1"/>
  <c r="AP11" i="1"/>
  <c r="BF11" i="1"/>
  <c r="BV11" i="1"/>
  <c r="Q14" i="1"/>
  <c r="AT14" i="1"/>
  <c r="BJ14" i="1"/>
  <c r="BZ14" i="1"/>
  <c r="CP14" i="1"/>
  <c r="AP15" i="1"/>
  <c r="BF15" i="1"/>
  <c r="BV15" i="1"/>
  <c r="Q18" i="1"/>
  <c r="AT18" i="1"/>
  <c r="BJ18" i="1"/>
  <c r="BZ18" i="1"/>
  <c r="CP18" i="1"/>
  <c r="AP19" i="1"/>
  <c r="BF19" i="1"/>
  <c r="BV19" i="1"/>
  <c r="CZ22" i="1"/>
  <c r="CJ22" i="1"/>
  <c r="BT22" i="1"/>
  <c r="BD22" i="1"/>
  <c r="AN22" i="1"/>
  <c r="CX22" i="1"/>
  <c r="CH22" i="1"/>
  <c r="BR22" i="1"/>
  <c r="BB22" i="1"/>
  <c r="AL22" i="1"/>
  <c r="CV22" i="1"/>
  <c r="CF22" i="1"/>
  <c r="BP22" i="1"/>
  <c r="AZ22" i="1"/>
  <c r="AJ22" i="1"/>
  <c r="AF22" i="1"/>
  <c r="BH22" i="1"/>
  <c r="CD22" i="1"/>
  <c r="CV23" i="1"/>
  <c r="CF23" i="1"/>
  <c r="BP23" i="1"/>
  <c r="AZ23" i="1"/>
  <c r="AJ23" i="1"/>
  <c r="CT23" i="1"/>
  <c r="CD23" i="1"/>
  <c r="BN23" i="1"/>
  <c r="AX23" i="1"/>
  <c r="AH23" i="1"/>
  <c r="S23" i="1"/>
  <c r="CR23" i="1"/>
  <c r="CB23" i="1"/>
  <c r="BL23" i="1"/>
  <c r="AV23" i="1"/>
  <c r="AF23" i="1"/>
  <c r="R23" i="1"/>
  <c r="AL23" i="1"/>
  <c r="BH23" i="1"/>
  <c r="CJ23" i="1"/>
  <c r="CR24" i="1"/>
  <c r="CB24" i="1"/>
  <c r="BL24" i="1"/>
  <c r="AV24" i="1"/>
  <c r="AF24" i="1"/>
  <c r="R24" i="1"/>
  <c r="CP24" i="1"/>
  <c r="BZ24" i="1"/>
  <c r="BJ24" i="1"/>
  <c r="AT24" i="1"/>
  <c r="AD24" i="1"/>
  <c r="Q24" i="1"/>
  <c r="CN24" i="1"/>
  <c r="BX24" i="1"/>
  <c r="BX7" i="1" s="1"/>
  <c r="BH24" i="1"/>
  <c r="AR24" i="1"/>
  <c r="P24" i="1"/>
  <c r="CL24" i="1"/>
  <c r="BV24" i="1"/>
  <c r="BF24" i="1"/>
  <c r="CZ24" i="1"/>
  <c r="CJ24" i="1"/>
  <c r="BT24" i="1"/>
  <c r="BD24" i="1"/>
  <c r="AN24" i="1"/>
  <c r="AL24" i="1"/>
  <c r="CD24" i="1"/>
  <c r="R14" i="1"/>
  <c r="AF14" i="1"/>
  <c r="AV14" i="1"/>
  <c r="BL14" i="1"/>
  <c r="CB14" i="1"/>
  <c r="R18" i="1"/>
  <c r="AF18" i="1"/>
  <c r="AV18" i="1"/>
  <c r="BL18" i="1"/>
  <c r="CB18" i="1"/>
  <c r="CZ26" i="1"/>
  <c r="CJ26" i="1"/>
  <c r="BT26" i="1"/>
  <c r="BD26" i="1"/>
  <c r="AN26" i="1"/>
  <c r="CX26" i="1"/>
  <c r="CH26" i="1"/>
  <c r="BR26" i="1"/>
  <c r="BB26" i="1"/>
  <c r="AL26" i="1"/>
  <c r="CV26" i="1"/>
  <c r="CF26" i="1"/>
  <c r="BP26" i="1"/>
  <c r="AZ26" i="1"/>
  <c r="AJ26" i="1"/>
  <c r="CT26" i="1"/>
  <c r="CD26" i="1"/>
  <c r="BN26" i="1"/>
  <c r="AX26" i="1"/>
  <c r="AH26" i="1"/>
  <c r="S26" i="1"/>
  <c r="CR26" i="1"/>
  <c r="CB26" i="1"/>
  <c r="BL26" i="1"/>
  <c r="AV26" i="1"/>
  <c r="AF26" i="1"/>
  <c r="R26" i="1"/>
  <c r="CP26" i="1"/>
  <c r="BZ26" i="1"/>
  <c r="BJ26" i="1"/>
  <c r="AT26" i="1"/>
  <c r="Q26" i="1"/>
  <c r="BV26" i="1"/>
  <c r="W28" i="1"/>
  <c r="V28" i="1"/>
  <c r="U28" i="1"/>
  <c r="CZ30" i="1"/>
  <c r="CJ30" i="1"/>
  <c r="BT30" i="1"/>
  <c r="BD30" i="1"/>
  <c r="AN30" i="1"/>
  <c r="CX30" i="1"/>
  <c r="CH30" i="1"/>
  <c r="BR30" i="1"/>
  <c r="BB30" i="1"/>
  <c r="AL30" i="1"/>
  <c r="CV30" i="1"/>
  <c r="CF30" i="1"/>
  <c r="BP30" i="1"/>
  <c r="AZ30" i="1"/>
  <c r="AJ30" i="1"/>
  <c r="CT30" i="1"/>
  <c r="CD30" i="1"/>
  <c r="BN30" i="1"/>
  <c r="AX30" i="1"/>
  <c r="AH30" i="1"/>
  <c r="S30" i="1"/>
  <c r="CR30" i="1"/>
  <c r="CB30" i="1"/>
  <c r="BL30" i="1"/>
  <c r="AV30" i="1"/>
  <c r="AF30" i="1"/>
  <c r="R30" i="1"/>
  <c r="CP30" i="1"/>
  <c r="BZ30" i="1"/>
  <c r="BJ30" i="1"/>
  <c r="AT30" i="1"/>
  <c r="Q30" i="1"/>
  <c r="BV30" i="1"/>
  <c r="AD33" i="1"/>
  <c r="T33" i="1"/>
  <c r="T49" i="1"/>
  <c r="AD49" i="1"/>
  <c r="AP27" i="1"/>
  <c r="BF27" i="1"/>
  <c r="BV27" i="1"/>
  <c r="CL27" i="1"/>
  <c r="CX31" i="1"/>
  <c r="CH31" i="1"/>
  <c r="BR31" i="1"/>
  <c r="BB31" i="1"/>
  <c r="AL31" i="1"/>
  <c r="CP31" i="1"/>
  <c r="BZ31" i="1"/>
  <c r="BJ31" i="1"/>
  <c r="AT31" i="1"/>
  <c r="AR31" i="1"/>
  <c r="BN31" i="1"/>
  <c r="CJ31" i="1"/>
  <c r="CP33" i="1"/>
  <c r="BZ33" i="1"/>
  <c r="BJ33" i="1"/>
  <c r="AT33" i="1"/>
  <c r="Q33" i="1"/>
  <c r="CX33" i="1"/>
  <c r="CH33" i="1"/>
  <c r="BR33" i="1"/>
  <c r="BB33" i="1"/>
  <c r="AL33" i="1"/>
  <c r="AF33" i="1"/>
  <c r="AZ33" i="1"/>
  <c r="BV33" i="1"/>
  <c r="CR33" i="1"/>
  <c r="CX39" i="1"/>
  <c r="CH39" i="1"/>
  <c r="BR39" i="1"/>
  <c r="BB39" i="1"/>
  <c r="AL39" i="1"/>
  <c r="CV39" i="1"/>
  <c r="CF39" i="1"/>
  <c r="BP39" i="1"/>
  <c r="AZ39" i="1"/>
  <c r="AJ39" i="1"/>
  <c r="CT39" i="1"/>
  <c r="CD39" i="1"/>
  <c r="BN39" i="1"/>
  <c r="AX39" i="1"/>
  <c r="AH39" i="1"/>
  <c r="S39" i="1"/>
  <c r="CP39" i="1"/>
  <c r="BZ39" i="1"/>
  <c r="BJ39" i="1"/>
  <c r="AT39" i="1"/>
  <c r="Q39" i="1"/>
  <c r="AP39" i="1"/>
  <c r="BV39" i="1"/>
  <c r="CX50" i="1"/>
  <c r="CH50" i="1"/>
  <c r="BR50" i="1"/>
  <c r="BB50" i="1"/>
  <c r="AL50" i="1"/>
  <c r="CV50" i="1"/>
  <c r="CF50" i="1"/>
  <c r="BP50" i="1"/>
  <c r="AZ50" i="1"/>
  <c r="AJ50" i="1"/>
  <c r="CT50" i="1"/>
  <c r="CD50" i="1"/>
  <c r="BN50" i="1"/>
  <c r="AX50" i="1"/>
  <c r="AH50" i="1"/>
  <c r="S50" i="1"/>
  <c r="CR50" i="1"/>
  <c r="CB50" i="1"/>
  <c r="BL50" i="1"/>
  <c r="AV50" i="1"/>
  <c r="AF50" i="1"/>
  <c r="R50" i="1"/>
  <c r="CP50" i="1"/>
  <c r="BZ50" i="1"/>
  <c r="BJ50" i="1"/>
  <c r="AT50" i="1"/>
  <c r="Q50" i="1"/>
  <c r="CL50" i="1"/>
  <c r="AR50" i="1"/>
  <c r="BX50" i="1"/>
  <c r="AN50" i="1"/>
  <c r="BV50" i="1"/>
  <c r="BT50" i="1"/>
  <c r="CZ50" i="1"/>
  <c r="BF50" i="1"/>
  <c r="P50" i="1"/>
  <c r="P27" i="1"/>
  <c r="AR27" i="1"/>
  <c r="BH27" i="1"/>
  <c r="BX27" i="1"/>
  <c r="CN27" i="1"/>
  <c r="AN28" i="1"/>
  <c r="BD28" i="1"/>
  <c r="BT28" i="1"/>
  <c r="CJ28" i="1"/>
  <c r="CZ28" i="1"/>
  <c r="AZ29" i="1"/>
  <c r="BP29" i="1"/>
  <c r="CF29" i="1"/>
  <c r="CV29" i="1"/>
  <c r="P31" i="1"/>
  <c r="AV31" i="1"/>
  <c r="BP31" i="1"/>
  <c r="CL31" i="1"/>
  <c r="AD32" i="1"/>
  <c r="P33" i="1"/>
  <c r="AH33" i="1"/>
  <c r="BD33" i="1"/>
  <c r="BX33" i="1"/>
  <c r="CT33" i="1"/>
  <c r="V35" i="1"/>
  <c r="U36" i="1"/>
  <c r="P39" i="1"/>
  <c r="AR39" i="1"/>
  <c r="BX39" i="1"/>
  <c r="T43" i="1"/>
  <c r="AD43" i="1"/>
  <c r="CX46" i="1"/>
  <c r="CH46" i="1"/>
  <c r="BR46" i="1"/>
  <c r="BB46" i="1"/>
  <c r="AL46" i="1"/>
  <c r="CV46" i="1"/>
  <c r="CF46" i="1"/>
  <c r="BP46" i="1"/>
  <c r="AZ46" i="1"/>
  <c r="AJ46" i="1"/>
  <c r="CT46" i="1"/>
  <c r="CD46" i="1"/>
  <c r="BN46" i="1"/>
  <c r="AX46" i="1"/>
  <c r="AH46" i="1"/>
  <c r="S46" i="1"/>
  <c r="CR46" i="1"/>
  <c r="CB46" i="1"/>
  <c r="BL46" i="1"/>
  <c r="AV46" i="1"/>
  <c r="AF46" i="1"/>
  <c r="R46" i="1"/>
  <c r="CP46" i="1"/>
  <c r="BZ46" i="1"/>
  <c r="BJ46" i="1"/>
  <c r="AT46" i="1"/>
  <c r="Q46" i="1"/>
  <c r="CL46" i="1"/>
  <c r="AR46" i="1"/>
  <c r="CJ46" i="1"/>
  <c r="AP46" i="1"/>
  <c r="BX46" i="1"/>
  <c r="AN46" i="1"/>
  <c r="BT46" i="1"/>
  <c r="CN46" i="1"/>
  <c r="U25" i="1"/>
  <c r="Q27" i="1"/>
  <c r="AD27" i="1"/>
  <c r="AT27" i="1"/>
  <c r="BJ27" i="1"/>
  <c r="BZ27" i="1"/>
  <c r="CP27" i="1"/>
  <c r="AP28" i="1"/>
  <c r="BF28" i="1"/>
  <c r="BV28" i="1"/>
  <c r="CL28" i="1"/>
  <c r="Q31" i="1"/>
  <c r="AD31" i="1"/>
  <c r="AX31" i="1"/>
  <c r="BT31" i="1"/>
  <c r="CN31" i="1"/>
  <c r="R33" i="1"/>
  <c r="AJ33" i="1"/>
  <c r="BF33" i="1"/>
  <c r="CB33" i="1"/>
  <c r="CV33" i="1"/>
  <c r="W35" i="1"/>
  <c r="V36" i="1"/>
  <c r="R39" i="1"/>
  <c r="AV39" i="1"/>
  <c r="CB39" i="1"/>
  <c r="W41" i="1"/>
  <c r="U41" i="1"/>
  <c r="P46" i="1"/>
  <c r="CZ46" i="1"/>
  <c r="T53" i="1"/>
  <c r="AD53" i="1"/>
  <c r="AN21" i="1"/>
  <c r="BD21" i="1"/>
  <c r="BT21" i="1"/>
  <c r="CJ21" i="1"/>
  <c r="CZ21" i="1"/>
  <c r="V25" i="1"/>
  <c r="AN25" i="1"/>
  <c r="BD25" i="1"/>
  <c r="BT25" i="1"/>
  <c r="CJ25" i="1"/>
  <c r="CZ25" i="1"/>
  <c r="R27" i="1"/>
  <c r="AF27" i="1"/>
  <c r="AV27" i="1"/>
  <c r="BL27" i="1"/>
  <c r="CB27" i="1"/>
  <c r="CR27" i="1"/>
  <c r="P28" i="1"/>
  <c r="AR28" i="1"/>
  <c r="BH28" i="1"/>
  <c r="BX28" i="1"/>
  <c r="CN28" i="1"/>
  <c r="V29" i="1"/>
  <c r="AN29" i="1"/>
  <c r="BD29" i="1"/>
  <c r="BT29" i="1"/>
  <c r="CJ29" i="1"/>
  <c r="CZ29" i="1"/>
  <c r="R31" i="1"/>
  <c r="AF31" i="1"/>
  <c r="AZ31" i="1"/>
  <c r="BV31" i="1"/>
  <c r="CR31" i="1"/>
  <c r="S33" i="1"/>
  <c r="AN33" i="1"/>
  <c r="BH33" i="1"/>
  <c r="CD33" i="1"/>
  <c r="CZ33" i="1"/>
  <c r="U34" i="1"/>
  <c r="BD39" i="1"/>
  <c r="CJ39" i="1"/>
  <c r="V41" i="1"/>
  <c r="W42" i="1"/>
  <c r="V42" i="1"/>
  <c r="U42" i="1"/>
  <c r="AR43" i="1"/>
  <c r="W44" i="1"/>
  <c r="V44" i="1"/>
  <c r="U44" i="1"/>
  <c r="CL45" i="1"/>
  <c r="BV45" i="1"/>
  <c r="BF45" i="1"/>
  <c r="AP45" i="1"/>
  <c r="CZ45" i="1"/>
  <c r="CJ45" i="1"/>
  <c r="BT45" i="1"/>
  <c r="BD45" i="1"/>
  <c r="AN45" i="1"/>
  <c r="CX45" i="1"/>
  <c r="CH45" i="1"/>
  <c r="BR45" i="1"/>
  <c r="BB45" i="1"/>
  <c r="AL45" i="1"/>
  <c r="CV45" i="1"/>
  <c r="CF45" i="1"/>
  <c r="BP45" i="1"/>
  <c r="AZ45" i="1"/>
  <c r="AJ45" i="1"/>
  <c r="CT45" i="1"/>
  <c r="CD45" i="1"/>
  <c r="BN45" i="1"/>
  <c r="AX45" i="1"/>
  <c r="AH45" i="1"/>
  <c r="S45" i="1"/>
  <c r="BL45" i="1"/>
  <c r="BJ45" i="1"/>
  <c r="CR45" i="1"/>
  <c r="BH45" i="1"/>
  <c r="R45" i="1"/>
  <c r="CN45" i="1"/>
  <c r="AT45" i="1"/>
  <c r="P45" i="1"/>
  <c r="BX45" i="1"/>
  <c r="AP50" i="1"/>
  <c r="AP21" i="1"/>
  <c r="BF21" i="1"/>
  <c r="BV21" i="1"/>
  <c r="CL21" i="1"/>
  <c r="AP25" i="1"/>
  <c r="BF25" i="1"/>
  <c r="BV25" i="1"/>
  <c r="CL25" i="1"/>
  <c r="S27" i="1"/>
  <c r="AH27" i="1"/>
  <c r="AX27" i="1"/>
  <c r="BN27" i="1"/>
  <c r="CD27" i="1"/>
  <c r="CT27" i="1"/>
  <c r="Q28" i="1"/>
  <c r="AD28" i="1"/>
  <c r="AT28" i="1"/>
  <c r="BJ28" i="1"/>
  <c r="BZ28" i="1"/>
  <c r="CP28" i="1"/>
  <c r="AP29" i="1"/>
  <c r="BF29" i="1"/>
  <c r="BV29" i="1"/>
  <c r="CL29" i="1"/>
  <c r="S31" i="1"/>
  <c r="AH31" i="1"/>
  <c r="BD31" i="1"/>
  <c r="BX31" i="1"/>
  <c r="CT31" i="1"/>
  <c r="AP33" i="1"/>
  <c r="BL33" i="1"/>
  <c r="CF33" i="1"/>
  <c r="V34" i="1"/>
  <c r="BF39" i="1"/>
  <c r="CL39" i="1"/>
  <c r="CR43" i="1"/>
  <c r="CB43" i="1"/>
  <c r="BL43" i="1"/>
  <c r="AV43" i="1"/>
  <c r="AF43" i="1"/>
  <c r="CP43" i="1"/>
  <c r="BZ43" i="1"/>
  <c r="BJ43" i="1"/>
  <c r="CN43" i="1"/>
  <c r="CL43" i="1"/>
  <c r="BV43" i="1"/>
  <c r="BF43" i="1"/>
  <c r="AP43" i="1"/>
  <c r="CJ43" i="1"/>
  <c r="BN43" i="1"/>
  <c r="AN43" i="1"/>
  <c r="CH43" i="1"/>
  <c r="BH43" i="1"/>
  <c r="AL43" i="1"/>
  <c r="CF43" i="1"/>
  <c r="BD43" i="1"/>
  <c r="AJ43" i="1"/>
  <c r="S43" i="1"/>
  <c r="CZ43" i="1"/>
  <c r="BX43" i="1"/>
  <c r="AZ43" i="1"/>
  <c r="Q43" i="1"/>
  <c r="AT43" i="1"/>
  <c r="CV43" i="1"/>
  <c r="T46" i="1"/>
  <c r="AD46" i="1"/>
  <c r="BD50" i="1"/>
  <c r="P21" i="1"/>
  <c r="AR21" i="1"/>
  <c r="BH21" i="1"/>
  <c r="BX21" i="1"/>
  <c r="P25" i="1"/>
  <c r="AR25" i="1"/>
  <c r="BH25" i="1"/>
  <c r="BX25" i="1"/>
  <c r="AJ27" i="1"/>
  <c r="AZ27" i="1"/>
  <c r="BP27" i="1"/>
  <c r="CF27" i="1"/>
  <c r="R28" i="1"/>
  <c r="AF28" i="1"/>
  <c r="AV28" i="1"/>
  <c r="BL28" i="1"/>
  <c r="CB28" i="1"/>
  <c r="P29" i="1"/>
  <c r="AR29" i="1"/>
  <c r="BH29" i="1"/>
  <c r="BX29" i="1"/>
  <c r="AJ31" i="1"/>
  <c r="BF31" i="1"/>
  <c r="CB31" i="1"/>
  <c r="CV31" i="1"/>
  <c r="AR33" i="1"/>
  <c r="BN33" i="1"/>
  <c r="CJ33" i="1"/>
  <c r="CX35" i="1"/>
  <c r="CH35" i="1"/>
  <c r="BR35" i="1"/>
  <c r="BB35" i="1"/>
  <c r="AL35" i="1"/>
  <c r="CT35" i="1"/>
  <c r="CD35" i="1"/>
  <c r="BN35" i="1"/>
  <c r="AX35" i="1"/>
  <c r="AH35" i="1"/>
  <c r="S35" i="1"/>
  <c r="CP35" i="1"/>
  <c r="BZ35" i="1"/>
  <c r="BJ35" i="1"/>
  <c r="AT35" i="1"/>
  <c r="Q35" i="1"/>
  <c r="AJ35" i="1"/>
  <c r="BH35" i="1"/>
  <c r="CJ35" i="1"/>
  <c r="T39" i="1"/>
  <c r="AD39" i="1"/>
  <c r="BH39" i="1"/>
  <c r="CN39" i="1"/>
  <c r="P43" i="1"/>
  <c r="AX43" i="1"/>
  <c r="CX43" i="1"/>
  <c r="CB45" i="1"/>
  <c r="BD46" i="1"/>
  <c r="BH50" i="1"/>
  <c r="AP32" i="1"/>
  <c r="BF32" i="1"/>
  <c r="BV32" i="1"/>
  <c r="CL32" i="1"/>
  <c r="S34" i="1"/>
  <c r="AH34" i="1"/>
  <c r="AX34" i="1"/>
  <c r="BN34" i="1"/>
  <c r="CD34" i="1"/>
  <c r="CT34" i="1"/>
  <c r="AP36" i="1"/>
  <c r="BF36" i="1"/>
  <c r="BV36" i="1"/>
  <c r="CL36" i="1"/>
  <c r="AL37" i="1"/>
  <c r="BB37" i="1"/>
  <c r="BR37" i="1"/>
  <c r="CH37" i="1"/>
  <c r="CX37" i="1"/>
  <c r="S38" i="1"/>
  <c r="AH38" i="1"/>
  <c r="AX38" i="1"/>
  <c r="BN38" i="1"/>
  <c r="CD38" i="1"/>
  <c r="CT38" i="1"/>
  <c r="AP40" i="1"/>
  <c r="BF40" i="1"/>
  <c r="BV40" i="1"/>
  <c r="CL40" i="1"/>
  <c r="AL41" i="1"/>
  <c r="BB41" i="1"/>
  <c r="BR41" i="1"/>
  <c r="CH41" i="1"/>
  <c r="CX41" i="1"/>
  <c r="S42" i="1"/>
  <c r="AH42" i="1"/>
  <c r="AX42" i="1"/>
  <c r="BN42" i="1"/>
  <c r="CD42" i="1"/>
  <c r="CT42" i="1"/>
  <c r="CX54" i="1"/>
  <c r="CH54" i="1"/>
  <c r="BR54" i="1"/>
  <c r="BB54" i="1"/>
  <c r="AL54" i="1"/>
  <c r="CV54" i="1"/>
  <c r="CF54" i="1"/>
  <c r="BP54" i="1"/>
  <c r="AZ54" i="1"/>
  <c r="AJ54" i="1"/>
  <c r="CT54" i="1"/>
  <c r="CD54" i="1"/>
  <c r="BN54" i="1"/>
  <c r="AX54" i="1"/>
  <c r="AH54" i="1"/>
  <c r="S54" i="1"/>
  <c r="CR54" i="1"/>
  <c r="CB54" i="1"/>
  <c r="BL54" i="1"/>
  <c r="AV54" i="1"/>
  <c r="AF54" i="1"/>
  <c r="R54" i="1"/>
  <c r="CP54" i="1"/>
  <c r="BZ54" i="1"/>
  <c r="BJ54" i="1"/>
  <c r="AT54" i="1"/>
  <c r="Q54" i="1"/>
  <c r="BD54" i="1"/>
  <c r="CN54" i="1"/>
  <c r="AP37" i="1"/>
  <c r="BF37" i="1"/>
  <c r="BV37" i="1"/>
  <c r="CL37" i="1"/>
  <c r="AP41" i="1"/>
  <c r="BF41" i="1"/>
  <c r="BV41" i="1"/>
  <c r="CL41" i="1"/>
  <c r="W48" i="1"/>
  <c r="V48" i="1"/>
  <c r="U48" i="1"/>
  <c r="BH54" i="1"/>
  <c r="T50" i="1"/>
  <c r="AD50" i="1"/>
  <c r="W52" i="1"/>
  <c r="V52" i="1"/>
  <c r="U52" i="1"/>
  <c r="W56" i="1"/>
  <c r="V56" i="1"/>
  <c r="U56" i="1"/>
  <c r="S32" i="1"/>
  <c r="AH32" i="1"/>
  <c r="AX32" i="1"/>
  <c r="BN32" i="1"/>
  <c r="CD32" i="1"/>
  <c r="AP34" i="1"/>
  <c r="BF34" i="1"/>
  <c r="BV34" i="1"/>
  <c r="S36" i="1"/>
  <c r="AH36" i="1"/>
  <c r="AX36" i="1"/>
  <c r="BN36" i="1"/>
  <c r="CD36" i="1"/>
  <c r="Q37" i="1"/>
  <c r="AT37" i="1"/>
  <c r="BJ37" i="1"/>
  <c r="BZ37" i="1"/>
  <c r="AP38" i="1"/>
  <c r="BF38" i="1"/>
  <c r="BV38" i="1"/>
  <c r="S40" i="1"/>
  <c r="AH40" i="1"/>
  <c r="AX40" i="1"/>
  <c r="BN40" i="1"/>
  <c r="CD40" i="1"/>
  <c r="Q41" i="1"/>
  <c r="AT41" i="1"/>
  <c r="BJ41" i="1"/>
  <c r="BZ41" i="1"/>
  <c r="AP42" i="1"/>
  <c r="BF42" i="1"/>
  <c r="BV42" i="1"/>
  <c r="V45" i="1"/>
  <c r="U45" i="1"/>
  <c r="U47" i="1"/>
  <c r="T54" i="1"/>
  <c r="AD54" i="1"/>
  <c r="BV54" i="1"/>
  <c r="U51" i="1"/>
  <c r="U55" i="1"/>
  <c r="AL44" i="1"/>
  <c r="BB44" i="1"/>
  <c r="BR44" i="1"/>
  <c r="CH44" i="1"/>
  <c r="CX44" i="1"/>
  <c r="AP47" i="1"/>
  <c r="BF47" i="1"/>
  <c r="BV47" i="1"/>
  <c r="CL47" i="1"/>
  <c r="AL48" i="1"/>
  <c r="BB48" i="1"/>
  <c r="BR48" i="1"/>
  <c r="CH48" i="1"/>
  <c r="CX48" i="1"/>
  <c r="S49" i="1"/>
  <c r="AH49" i="1"/>
  <c r="AX49" i="1"/>
  <c r="BN49" i="1"/>
  <c r="CD49" i="1"/>
  <c r="CT49" i="1"/>
  <c r="AP51" i="1"/>
  <c r="BF51" i="1"/>
  <c r="BV51" i="1"/>
  <c r="CL51" i="1"/>
  <c r="AL52" i="1"/>
  <c r="BB52" i="1"/>
  <c r="BR52" i="1"/>
  <c r="CH52" i="1"/>
  <c r="CX52" i="1"/>
  <c r="S53" i="1"/>
  <c r="AH53" i="1"/>
  <c r="AX53" i="1"/>
  <c r="BN53" i="1"/>
  <c r="CD53" i="1"/>
  <c r="CT53" i="1"/>
  <c r="AP55" i="1"/>
  <c r="BF55" i="1"/>
  <c r="BV55" i="1"/>
  <c r="CL55" i="1"/>
  <c r="AL56" i="1"/>
  <c r="BB56" i="1"/>
  <c r="BR56" i="1"/>
  <c r="CH56" i="1"/>
  <c r="CX56" i="1"/>
  <c r="S57" i="1"/>
  <c r="AH57" i="1"/>
  <c r="AX57" i="1"/>
  <c r="BN57" i="1"/>
  <c r="CD57" i="1"/>
  <c r="CT57" i="1"/>
  <c r="AN44" i="1"/>
  <c r="BD44" i="1"/>
  <c r="BT44" i="1"/>
  <c r="CJ44" i="1"/>
  <c r="CZ44" i="1"/>
  <c r="BH47" i="1"/>
  <c r="BX47" i="1"/>
  <c r="CN47" i="1"/>
  <c r="AN48" i="1"/>
  <c r="BD48" i="1"/>
  <c r="BT48" i="1"/>
  <c r="CJ48" i="1"/>
  <c r="CZ48" i="1"/>
  <c r="AJ49" i="1"/>
  <c r="AZ49" i="1"/>
  <c r="BP49" i="1"/>
  <c r="CF49" i="1"/>
  <c r="CV49" i="1"/>
  <c r="AR51" i="1"/>
  <c r="BH51" i="1"/>
  <c r="BX51" i="1"/>
  <c r="CN51" i="1"/>
  <c r="AN52" i="1"/>
  <c r="BD52" i="1"/>
  <c r="BT52" i="1"/>
  <c r="CJ52" i="1"/>
  <c r="CZ52" i="1"/>
  <c r="AJ53" i="1"/>
  <c r="AZ53" i="1"/>
  <c r="BP53" i="1"/>
  <c r="CF53" i="1"/>
  <c r="CV53" i="1"/>
  <c r="P55" i="1"/>
  <c r="AR55" i="1"/>
  <c r="BH55" i="1"/>
  <c r="BX55" i="1"/>
  <c r="CN55" i="1"/>
  <c r="AN56" i="1"/>
  <c r="BD56" i="1"/>
  <c r="BT56" i="1"/>
  <c r="CJ56" i="1"/>
  <c r="CZ56" i="1"/>
  <c r="AJ57" i="1"/>
  <c r="AZ57" i="1"/>
  <c r="BP57" i="1"/>
  <c r="CF57" i="1"/>
  <c r="CV57" i="1"/>
  <c r="AP44" i="1"/>
  <c r="BF44" i="1"/>
  <c r="BV44" i="1"/>
  <c r="CL44" i="1"/>
  <c r="BJ47" i="1"/>
  <c r="BZ47" i="1"/>
  <c r="CP47" i="1"/>
  <c r="AP48" i="1"/>
  <c r="BF48" i="1"/>
  <c r="BV48" i="1"/>
  <c r="CL48" i="1"/>
  <c r="AL49" i="1"/>
  <c r="BB49" i="1"/>
  <c r="BR49" i="1"/>
  <c r="CH49" i="1"/>
  <c r="CX49" i="1"/>
  <c r="AT51" i="1"/>
  <c r="BJ51" i="1"/>
  <c r="BZ51" i="1"/>
  <c r="CP51" i="1"/>
  <c r="AP52" i="1"/>
  <c r="BF52" i="1"/>
  <c r="BV52" i="1"/>
  <c r="CL52" i="1"/>
  <c r="AL53" i="1"/>
  <c r="BB53" i="1"/>
  <c r="BR53" i="1"/>
  <c r="CH53" i="1"/>
  <c r="CX53" i="1"/>
  <c r="AT55" i="1"/>
  <c r="BJ55" i="1"/>
  <c r="BZ55" i="1"/>
  <c r="CP55" i="1"/>
  <c r="AP56" i="1"/>
  <c r="BF56" i="1"/>
  <c r="BV56" i="1"/>
  <c r="CL56" i="1"/>
  <c r="AL57" i="1"/>
  <c r="BB57" i="1"/>
  <c r="BR57" i="1"/>
  <c r="CH57" i="1"/>
  <c r="CX57" i="1"/>
  <c r="P44" i="1"/>
  <c r="AR44" i="1"/>
  <c r="BH44" i="1"/>
  <c r="BX44" i="1"/>
  <c r="R47" i="1"/>
  <c r="AF47" i="1"/>
  <c r="AV47" i="1"/>
  <c r="BL47" i="1"/>
  <c r="CB47" i="1"/>
  <c r="P48" i="1"/>
  <c r="AR48" i="1"/>
  <c r="BH48" i="1"/>
  <c r="BX48" i="1"/>
  <c r="AN49" i="1"/>
  <c r="BD49" i="1"/>
  <c r="BT49" i="1"/>
  <c r="CJ49" i="1"/>
  <c r="CZ49" i="1"/>
  <c r="R51" i="1"/>
  <c r="AF51" i="1"/>
  <c r="AV51" i="1"/>
  <c r="BL51" i="1"/>
  <c r="CB51" i="1"/>
  <c r="P52" i="1"/>
  <c r="AR52" i="1"/>
  <c r="BH52" i="1"/>
  <c r="BX52" i="1"/>
  <c r="AN53" i="1"/>
  <c r="BD53" i="1"/>
  <c r="BT53" i="1"/>
  <c r="CJ53" i="1"/>
  <c r="CZ53" i="1"/>
  <c r="AF55" i="1"/>
  <c r="AV55" i="1"/>
  <c r="BL55" i="1"/>
  <c r="CB55" i="1"/>
  <c r="P56" i="1"/>
  <c r="AR56" i="1"/>
  <c r="BH56" i="1"/>
  <c r="BX56" i="1"/>
  <c r="AN57" i="1"/>
  <c r="BD57" i="1"/>
  <c r="BT57" i="1"/>
  <c r="CJ57" i="1"/>
  <c r="CZ57" i="1"/>
  <c r="AP49" i="1"/>
  <c r="BF49" i="1"/>
  <c r="BV49" i="1"/>
  <c r="AP53" i="1"/>
  <c r="BF53" i="1"/>
  <c r="BV53" i="1"/>
  <c r="AP57" i="1"/>
  <c r="BF57" i="1"/>
  <c r="BV57" i="1"/>
  <c r="AD20" i="3" l="1"/>
  <c r="AC20" i="3" s="1"/>
  <c r="T20" i="3" s="1"/>
  <c r="W20" i="3" s="1"/>
  <c r="K20" i="3"/>
  <c r="J7" i="3"/>
  <c r="BR15" i="3"/>
  <c r="BR7" i="3" s="1"/>
  <c r="BB15" i="3"/>
  <c r="BB7" i="3" s="1"/>
  <c r="BV15" i="3"/>
  <c r="BV7" i="3" s="1"/>
  <c r="BF15" i="3"/>
  <c r="CX15" i="3"/>
  <c r="P15" i="3"/>
  <c r="AP15" i="3"/>
  <c r="AP7" i="3" s="1"/>
  <c r="CH15" i="3"/>
  <c r="CH7" i="3" s="1"/>
  <c r="CD15" i="3"/>
  <c r="CD7" i="3" s="1"/>
  <c r="BZ15" i="3"/>
  <c r="AL15" i="3"/>
  <c r="AL7" i="3" s="1"/>
  <c r="AN15" i="3"/>
  <c r="CT15" i="3"/>
  <c r="BD15" i="3"/>
  <c r="BD7" i="3" s="1"/>
  <c r="AH15" i="3"/>
  <c r="Q15" i="3"/>
  <c r="S15" i="3"/>
  <c r="CB15" i="3"/>
  <c r="CB7" i="3" s="1"/>
  <c r="AX15" i="3"/>
  <c r="AX7" i="3" s="1"/>
  <c r="CF15" i="3"/>
  <c r="R15" i="3"/>
  <c r="BX15" i="3"/>
  <c r="BX7" i="3" s="1"/>
  <c r="AV15" i="3"/>
  <c r="CV15" i="3"/>
  <c r="CV7" i="3" s="1"/>
  <c r="BT15" i="3"/>
  <c r="AT15" i="3"/>
  <c r="AT7" i="3" s="1"/>
  <c r="CR15" i="3"/>
  <c r="BP15" i="3"/>
  <c r="AR15" i="3"/>
  <c r="CP15" i="3"/>
  <c r="BN15" i="3"/>
  <c r="BN7" i="3" s="1"/>
  <c r="AJ15" i="3"/>
  <c r="CN15" i="3"/>
  <c r="CN7" i="3" s="1"/>
  <c r="BL15" i="3"/>
  <c r="BL7" i="3" s="1"/>
  <c r="AF15" i="3"/>
  <c r="AF7" i="3" s="1"/>
  <c r="AZ15" i="3"/>
  <c r="CJ15" i="3"/>
  <c r="BH15" i="3"/>
  <c r="BH7" i="3" s="1"/>
  <c r="CL15" i="3"/>
  <c r="CL7" i="3" s="1"/>
  <c r="BJ15" i="3"/>
  <c r="BJ7" i="3" s="1"/>
  <c r="K15" i="3"/>
  <c r="AD15" i="3"/>
  <c r="BV12" i="3"/>
  <c r="AZ12" i="3"/>
  <c r="CD12" i="3"/>
  <c r="CP7" i="3"/>
  <c r="Q12" i="3"/>
  <c r="S12" i="3"/>
  <c r="BR12" i="3"/>
  <c r="AH12" i="3"/>
  <c r="CH12" i="3"/>
  <c r="R12" i="3"/>
  <c r="AX12" i="3"/>
  <c r="CX12" i="3"/>
  <c r="CX7" i="3" s="1"/>
  <c r="BN12" i="3"/>
  <c r="BP12" i="3"/>
  <c r="BP7" i="3" s="1"/>
  <c r="AT12" i="3"/>
  <c r="CP12" i="3"/>
  <c r="CT12" i="3"/>
  <c r="CL12" i="3"/>
  <c r="CV12" i="3"/>
  <c r="BT12" i="3"/>
  <c r="AP12" i="3"/>
  <c r="CR12" i="3"/>
  <c r="CR7" i="3" s="1"/>
  <c r="BL12" i="3"/>
  <c r="AN12" i="3"/>
  <c r="AN7" i="3" s="1"/>
  <c r="CN12" i="3"/>
  <c r="BJ12" i="3"/>
  <c r="AJ12" i="3"/>
  <c r="CJ12" i="3"/>
  <c r="CJ7" i="3" s="1"/>
  <c r="BH12" i="3"/>
  <c r="AF12" i="3"/>
  <c r="CF12" i="3"/>
  <c r="BF12" i="3"/>
  <c r="BF7" i="3" s="1"/>
  <c r="CB12" i="3"/>
  <c r="BD12" i="3"/>
  <c r="BZ12" i="3"/>
  <c r="AV12" i="3"/>
  <c r="P12" i="3"/>
  <c r="CZ12" i="3"/>
  <c r="CZ7" i="3" s="1"/>
  <c r="BX12" i="3"/>
  <c r="AR12" i="3"/>
  <c r="U46" i="3"/>
  <c r="W46" i="3"/>
  <c r="V46" i="3"/>
  <c r="AZ7" i="3"/>
  <c r="W23" i="3"/>
  <c r="U23" i="3"/>
  <c r="V23" i="3"/>
  <c r="W10" i="3"/>
  <c r="V10" i="3"/>
  <c r="U10" i="3"/>
  <c r="W56" i="3"/>
  <c r="U56" i="3"/>
  <c r="V56" i="3"/>
  <c r="W19" i="3"/>
  <c r="U19" i="3"/>
  <c r="V19" i="3"/>
  <c r="W27" i="3"/>
  <c r="U27" i="3"/>
  <c r="V27" i="3"/>
  <c r="W51" i="3"/>
  <c r="U51" i="3"/>
  <c r="V51" i="3"/>
  <c r="W47" i="3"/>
  <c r="U47" i="3"/>
  <c r="V47" i="3"/>
  <c r="U16" i="3"/>
  <c r="W16" i="3"/>
  <c r="V16" i="3"/>
  <c r="W55" i="3"/>
  <c r="U55" i="3"/>
  <c r="V55" i="3"/>
  <c r="W13" i="3"/>
  <c r="V13" i="3"/>
  <c r="U13" i="3"/>
  <c r="CT7" i="3"/>
  <c r="W14" i="3"/>
  <c r="V14" i="3"/>
  <c r="U14" i="3"/>
  <c r="U54" i="3"/>
  <c r="W54" i="3"/>
  <c r="V54" i="3"/>
  <c r="CF7" i="3"/>
  <c r="W31" i="3"/>
  <c r="U31" i="3"/>
  <c r="V31" i="3"/>
  <c r="U6" i="3"/>
  <c r="W6" i="3"/>
  <c r="V6" i="3"/>
  <c r="W49" i="1"/>
  <c r="V49" i="1"/>
  <c r="U49" i="1"/>
  <c r="CT7" i="1"/>
  <c r="U33" i="1"/>
  <c r="V33" i="1"/>
  <c r="W33" i="1"/>
  <c r="AJ7" i="1"/>
  <c r="CD7" i="1"/>
  <c r="V7" i="1"/>
  <c r="W7" i="1"/>
  <c r="U7" i="1"/>
  <c r="BZ7" i="1"/>
  <c r="BR7" i="1"/>
  <c r="CL7" i="1"/>
  <c r="U43" i="1"/>
  <c r="W43" i="1"/>
  <c r="V43" i="1"/>
  <c r="U50" i="1"/>
  <c r="W50" i="1"/>
  <c r="V50" i="1"/>
  <c r="V10" i="1"/>
  <c r="U10" i="1"/>
  <c r="W10" i="1"/>
  <c r="V30" i="1"/>
  <c r="U30" i="1"/>
  <c r="W30" i="1"/>
  <c r="BN7" i="1"/>
  <c r="BJ7" i="1"/>
  <c r="V26" i="1"/>
  <c r="U26" i="1"/>
  <c r="W26" i="1"/>
  <c r="BV7" i="1"/>
  <c r="U46" i="1"/>
  <c r="W46" i="1"/>
  <c r="V46" i="1"/>
  <c r="W18" i="1"/>
  <c r="V18" i="1"/>
  <c r="U18" i="1"/>
  <c r="W14" i="1"/>
  <c r="V14" i="1"/>
  <c r="U14" i="1"/>
  <c r="CZ7" i="1"/>
  <c r="BB7" i="1"/>
  <c r="AX7" i="1"/>
  <c r="AT7" i="1"/>
  <c r="BF7" i="1"/>
  <c r="CH7" i="1"/>
  <c r="AH7" i="1"/>
  <c r="AD7" i="1"/>
  <c r="AP7" i="1"/>
  <c r="BP7" i="1"/>
  <c r="W40" i="1"/>
  <c r="U40" i="1"/>
  <c r="V40" i="1"/>
  <c r="CP7" i="1"/>
  <c r="V6" i="1"/>
  <c r="W6" i="1"/>
  <c r="U6" i="1"/>
  <c r="U39" i="1"/>
  <c r="W39" i="1"/>
  <c r="V39" i="1"/>
  <c r="W53" i="1"/>
  <c r="V53" i="1"/>
  <c r="U53" i="1"/>
  <c r="W57" i="1"/>
  <c r="V57" i="1"/>
  <c r="U57" i="1"/>
  <c r="CX7" i="1"/>
  <c r="AF7" i="1"/>
  <c r="AD6" i="1"/>
  <c r="U54" i="1"/>
  <c r="W54" i="1"/>
  <c r="V54" i="1"/>
  <c r="AL7" i="1"/>
  <c r="AZ7" i="1"/>
  <c r="CF7" i="1"/>
  <c r="AV7" i="1"/>
  <c r="U20" i="3" l="1"/>
  <c r="V20" i="3"/>
  <c r="AD7" i="3"/>
  <c r="K7" i="3"/>
  <c r="AV7" i="3"/>
  <c r="AR7" i="3"/>
  <c r="AJ7" i="3"/>
  <c r="BZ7" i="3"/>
  <c r="AH7" i="3"/>
  <c r="AC15" i="3"/>
  <c r="BT7" i="3"/>
  <c r="T15" i="3" l="1"/>
  <c r="AC7" i="3"/>
  <c r="T7" i="3" s="1"/>
  <c r="U7" i="3" l="1"/>
  <c r="W7" i="3"/>
  <c r="V7" i="3"/>
  <c r="V15" i="3"/>
  <c r="U15" i="3"/>
  <c r="W1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Christoph Rusch</author>
    <author>Rusch Christoph</author>
  </authors>
  <commentList>
    <comment ref="J2" authorId="0" shapeId="0" xr:uid="{A82345D1-3B5E-44BD-AE0E-328F7432C391}">
      <text>
        <r>
          <rPr>
            <sz val="8"/>
            <color indexed="81"/>
            <rFont val="Tahoma"/>
            <family val="2"/>
          </rPr>
          <t xml:space="preserve">Hierbei handelt es sich um den vertraglich zugesicherten 13. Monatslohn oder um die normale Gratifikation, welche grundsätzlich auch jährlich ausbezahlt wird.
</t>
        </r>
      </text>
    </comment>
    <comment ref="K2" authorId="0" shapeId="0" xr:uid="{9715CDDA-B594-4D56-8E8C-FB63F6F16A4A}">
      <text>
        <r>
          <rPr>
            <sz val="8"/>
            <color indexed="81"/>
            <rFont val="Tahoma"/>
            <family val="2"/>
          </rPr>
          <t xml:space="preserve">Hierbei handelt es sich um den vertraglich zugesicherten 13. Monatslohn oder um die normale Gratifikation, welche grundsätzlich auch jährlich ausbezahlt wird.
</t>
        </r>
      </text>
    </comment>
    <comment ref="L2" authorId="0" shapeId="0" xr:uid="{53420E72-0EA3-4F1F-A923-111919DFFC2A}">
      <text>
        <r>
          <rPr>
            <sz val="8"/>
            <color indexed="81"/>
            <rFont val="Tahoma"/>
            <family val="2"/>
          </rPr>
          <t xml:space="preserve">Es handellt sich hier um zusätzliche Zahlungen, welche zusätzlich zum normalen 13. Monatslohn entrichtet werden.
</t>
        </r>
        <r>
          <rPr>
            <b/>
            <sz val="9"/>
            <color indexed="10"/>
            <rFont val="Tahoma"/>
            <family val="2"/>
          </rPr>
          <t>--&gt;</t>
        </r>
        <r>
          <rPr>
            <b/>
            <sz val="8"/>
            <color indexed="81"/>
            <rFont val="Tahoma"/>
            <family val="2"/>
          </rPr>
          <t xml:space="preserve"> </t>
        </r>
        <r>
          <rPr>
            <sz val="8"/>
            <color indexed="81"/>
            <rFont val="Tahoma"/>
            <family val="2"/>
          </rPr>
          <t xml:space="preserve">Falls bei Kadermitarbeiter kein 13. ML ausbezahlt wird, sondern nur ein Bonus, welcher vom Geschäftsgang abhängig ist, so ist anteilmässig der 13. ML in Spalte G zu erfassen, während dem die restliche Summe in Spalte H einzutragen ist.
</t>
        </r>
      </text>
    </comment>
    <comment ref="O2" authorId="1" shapeId="0" xr:uid="{2123E198-F6EF-4C81-81CD-378895EA0727}">
      <text>
        <r>
          <rPr>
            <b/>
            <sz val="8"/>
            <color indexed="81"/>
            <rFont val="Arial Narrow"/>
            <family val="2"/>
          </rPr>
          <t>1. Variante (sichere Berechnung)</t>
        </r>
        <r>
          <rPr>
            <sz val="8"/>
            <color indexed="81"/>
            <rFont val="Arial Narrow"/>
            <family val="2"/>
          </rPr>
          <t xml:space="preserve">
Der Stundenansatz errechnet sich grundsätzlich:
(Monatslohn + Fixspesen) x 12 : 2'088 h
</t>
        </r>
        <r>
          <rPr>
            <b/>
            <sz val="8"/>
            <color indexed="81"/>
            <rFont val="Arial Narrow"/>
            <family val="2"/>
          </rPr>
          <t xml:space="preserve">2. Variante </t>
        </r>
        <r>
          <rPr>
            <sz val="8"/>
            <color indexed="81"/>
            <rFont val="Arial Narrow"/>
            <family val="2"/>
          </rPr>
          <t xml:space="preserve">
Die hinterlegte Formel errechnet sich wie folgt:
Spalte E + Spalte I / Spalte J
(Bei Teilpensen (Neueintritt oder Austritt) ist die
1. Variante genauer).
</t>
        </r>
      </text>
    </comment>
    <comment ref="X2" authorId="1" shapeId="0" xr:uid="{51BA2E2C-366E-4D44-B299-577552AA1398}">
      <text>
        <r>
          <rPr>
            <sz val="10"/>
            <color indexed="81"/>
            <rFont val="Arial Narrow"/>
            <family val="2"/>
          </rPr>
          <t>Bei Lohnreduktion für Unfall/Krankheit etc. kann im Feld P der entsprechende CHF-Betrag (minus) eingetragen werden, damit allfällige Reduktionen, die im Std.-Satz nicht berücksichtigt werden dürfen, in den Absenzen korrigiert werden.</t>
        </r>
      </text>
    </comment>
    <comment ref="Z2" authorId="1" shapeId="0" xr:uid="{88241614-52C2-4CF6-A56D-787E94190036}">
      <text>
        <r>
          <rPr>
            <b/>
            <sz val="10"/>
            <color indexed="81"/>
            <rFont val="Arial Narrow"/>
            <family val="2"/>
          </rPr>
          <t xml:space="preserve">Korrekturen ab 50 h </t>
        </r>
        <r>
          <rPr>
            <sz val="10"/>
            <color indexed="81"/>
            <rFont val="Arial Narrow"/>
            <family val="2"/>
          </rPr>
          <t xml:space="preserve">
Falls bei einzelnen Mitarbeitern eine grössere Anzahl Ferien-Stunden nicht bezogen worden sind, müssen diese entsprechend korrigiert werden (</t>
        </r>
        <r>
          <rPr>
            <b/>
            <sz val="10"/>
            <color indexed="81"/>
            <rFont val="Arial Narrow"/>
            <family val="2"/>
          </rPr>
          <t>plus</t>
        </r>
        <r>
          <rPr>
            <sz val="10"/>
            <color indexed="81"/>
            <rFont val="Arial Narrow"/>
            <family val="2"/>
          </rPr>
          <t>). Allfällige Bezüge aus Überhängen aus den Vorjarhen sind dabei ebenfalls zu korrigieren (</t>
        </r>
        <r>
          <rPr>
            <b/>
            <sz val="10"/>
            <color indexed="81"/>
            <rFont val="Arial Narrow"/>
            <family val="2"/>
          </rPr>
          <t>minus</t>
        </r>
        <r>
          <rPr>
            <sz val="10"/>
            <color indexed="81"/>
            <rFont val="Arial Narrow"/>
            <family val="2"/>
          </rPr>
          <t xml:space="preserve">)
</t>
        </r>
      </text>
    </comment>
    <comment ref="AA2" authorId="1" shapeId="0" xr:uid="{6B865F7A-5022-4CB1-8E64-B370DEE9B36B}">
      <text>
        <r>
          <rPr>
            <sz val="10"/>
            <color indexed="81"/>
            <rFont val="Arial Narrow"/>
            <family val="2"/>
          </rPr>
          <t>Wenn Ausbildung in den Absenzen aufgelistet wird, kann diese hier für den Abzug bei den Absenzen erfasst werden. (Wert positiv eingeben).</t>
        </r>
      </text>
    </comment>
    <comment ref="AB2" authorId="1" shapeId="0" xr:uid="{5CBACC91-AC6D-4BE3-822B-E7331D35F6E5}">
      <text>
        <r>
          <rPr>
            <b/>
            <sz val="9"/>
            <color indexed="81"/>
            <rFont val="Arial"/>
            <family val="2"/>
          </rPr>
          <t xml:space="preserve">Nationale Feiertage 2020, die gemäss GAV als Feiertage gelten, 
ohne Ergänzungsbestimmungen der Kantone:
</t>
        </r>
        <r>
          <rPr>
            <sz val="9"/>
            <color indexed="12"/>
            <rFont val="Arial"/>
            <family val="2"/>
          </rPr>
          <t>www.feiertagskalender.ch</t>
        </r>
        <r>
          <rPr>
            <b/>
            <sz val="9"/>
            <color indexed="81"/>
            <rFont val="Arial Narrow"/>
            <family val="2"/>
          </rPr>
          <t xml:space="preserve">
</t>
        </r>
        <r>
          <rPr>
            <sz val="9"/>
            <color indexed="81"/>
            <rFont val="Arial Narrow"/>
            <family val="2"/>
          </rPr>
          <t xml:space="preserve">
</t>
        </r>
        <r>
          <rPr>
            <i/>
            <u/>
            <sz val="9"/>
            <color indexed="81"/>
            <rFont val="Arial Narrow"/>
            <family val="2"/>
          </rPr>
          <t>GAV 30.2</t>
        </r>
        <r>
          <rPr>
            <i/>
            <sz val="9"/>
            <color indexed="81"/>
            <rFont val="Arial Narrow"/>
            <family val="2"/>
          </rPr>
          <t xml:space="preserve">                                                </t>
        </r>
        <r>
          <rPr>
            <sz val="9"/>
            <color indexed="81"/>
            <rFont val="Arial Narrow"/>
            <family val="2"/>
          </rPr>
          <t xml:space="preserve">
1x     Neujahr 01.01.2020                  Mi                              
1x     Berchtoldstag 02.01.2020       Do                                    
1x     Karfreitag  20.04.2020              Fr                    
1x     Ostermontag 23.04.2020         Mo                   
1x     Auffahrt 21.05.2020                   Do                   
1x     Pfingstmontag 01.06.2020       Mo                
1x     Nationalfeiertag 01.08.2020    Sa             
1x     Weihachtten 25.12.2020           Fr                      
</t>
        </r>
        <r>
          <rPr>
            <u/>
            <sz val="9"/>
            <color indexed="81"/>
            <rFont val="Arial Narrow"/>
            <family val="2"/>
          </rPr>
          <t xml:space="preserve">1x  </t>
        </r>
        <r>
          <rPr>
            <sz val="9"/>
            <color indexed="81"/>
            <rFont val="Arial Narrow"/>
            <family val="2"/>
          </rPr>
          <t xml:space="preserve">   Stephanstag 26.12.2020           Sa              
9x      gesetzliche Feiertage                         2020:  7 Tage auf Wochentage
                                                                                       2 Tage auf Wochenende                                
</t>
        </r>
        <r>
          <rPr>
            <u/>
            <sz val="9"/>
            <color indexed="81"/>
            <rFont val="Arial Narrow"/>
            <family val="2"/>
          </rPr>
          <t>zusätzlich kantonal möglich</t>
        </r>
        <r>
          <rPr>
            <sz val="9"/>
            <color indexed="81"/>
            <rFont val="Arial Narrow"/>
            <family val="2"/>
          </rPr>
          <t xml:space="preserve">                                    </t>
        </r>
        <r>
          <rPr>
            <u/>
            <sz val="9"/>
            <color indexed="81"/>
            <rFont val="Arial Narrow"/>
            <family val="2"/>
          </rPr>
          <t>ZH      BE    SG</t>
        </r>
        <r>
          <rPr>
            <sz val="9"/>
            <color indexed="81"/>
            <rFont val="Arial Narrow"/>
            <family val="2"/>
          </rPr>
          <t xml:space="preserve">
1x     Tag der Arbeit 01.05.2020     Fr                      x  
1x     Allerheilligen 01.11.2020       So                               x           x
</t>
        </r>
      </text>
    </comment>
    <comment ref="E6" authorId="2" shapeId="0" xr:uid="{28224065-C972-40CD-A757-C911587BE6A8}">
      <text>
        <r>
          <rPr>
            <b/>
            <sz val="8"/>
            <color indexed="81"/>
            <rFont val="Tahoma"/>
            <family val="2"/>
          </rPr>
          <t xml:space="preserve">Achtung: --&gt;  GAV Anhang 9 Art. 4.1  ab 01.01.2017
</t>
        </r>
        <r>
          <rPr>
            <i/>
            <sz val="8"/>
            <color indexed="10"/>
            <rFont val="Tahoma"/>
            <family val="2"/>
          </rPr>
          <t xml:space="preserve">Lohnsumme : 1.xxxxx
</t>
        </r>
        <r>
          <rPr>
            <b/>
            <sz val="8"/>
            <color indexed="81"/>
            <rFont val="Tahoma"/>
            <family val="2"/>
          </rPr>
          <t xml:space="preserve">                                         </t>
        </r>
        <r>
          <rPr>
            <b/>
            <u/>
            <sz val="8"/>
            <color indexed="81"/>
            <rFont val="Tahoma"/>
            <family val="2"/>
          </rPr>
          <t>21.-35. J.</t>
        </r>
        <r>
          <rPr>
            <b/>
            <sz val="8"/>
            <color indexed="81"/>
            <rFont val="Tahoma"/>
            <family val="2"/>
          </rPr>
          <t xml:space="preserve">    </t>
        </r>
        <r>
          <rPr>
            <b/>
            <u/>
            <sz val="8"/>
            <color indexed="81"/>
            <rFont val="Tahoma"/>
            <family val="2"/>
          </rPr>
          <t>36-55. J.</t>
        </r>
        <r>
          <rPr>
            <b/>
            <sz val="8"/>
            <color indexed="81"/>
            <rFont val="Tahoma"/>
            <family val="2"/>
          </rPr>
          <t xml:space="preserve">    </t>
        </r>
        <r>
          <rPr>
            <b/>
            <u/>
            <sz val="8"/>
            <color indexed="81"/>
            <rFont val="Tahoma"/>
            <family val="2"/>
          </rPr>
          <t>56.-65. J.</t>
        </r>
        <r>
          <rPr>
            <b/>
            <sz val="8"/>
            <color indexed="81"/>
            <rFont val="Tahoma"/>
            <family val="2"/>
          </rPr>
          <t xml:space="preserve"> </t>
        </r>
        <r>
          <rPr>
            <i/>
            <sz val="8"/>
            <color indexed="10"/>
            <rFont val="Tahoma"/>
            <family val="2"/>
          </rPr>
          <t xml:space="preserve">
</t>
        </r>
        <r>
          <rPr>
            <sz val="8"/>
            <color indexed="81"/>
            <rFont val="Tahoma"/>
            <family val="2"/>
          </rPr>
          <t xml:space="preserve">wegen Anteil Ferien ab        10.17%       10.64%       13.04%
wegen Anteil 13. ML             alle Alterskategorien   8.33%
wegen Anteil Feiertage          3.51%        3.51           3.51%
jeder Feiertag 0.39 bei 9 Tagen
</t>
        </r>
      </text>
    </comment>
    <comment ref="J6" authorId="2" shapeId="0" xr:uid="{5B85CA62-A7B5-4BD6-91E1-70B1ED13F8B2}">
      <text>
        <r>
          <rPr>
            <b/>
            <sz val="8"/>
            <color indexed="81"/>
            <rFont val="Arial Narrow"/>
            <family val="2"/>
          </rPr>
          <t xml:space="preserve">Anteile für         </t>
        </r>
        <r>
          <rPr>
            <b/>
            <u/>
            <sz val="8"/>
            <color indexed="12"/>
            <rFont val="Arial Narrow"/>
            <family val="2"/>
          </rPr>
          <t xml:space="preserve">  Ferien                                           Feiertage   </t>
        </r>
        <r>
          <rPr>
            <b/>
            <sz val="8"/>
            <color indexed="81"/>
            <rFont val="Arial Narrow"/>
            <family val="2"/>
          </rPr>
          <t xml:space="preserve">  
gem. AVE des GAV für 2017           2018
</t>
        </r>
        <r>
          <rPr>
            <sz val="8"/>
            <color indexed="81"/>
            <rFont val="Arial Narrow"/>
            <family val="2"/>
          </rPr>
          <t xml:space="preserve">Alter 21-35            10.17% / 24 Tg.    10.17 % /24 Tg.      3.51 %
Alter 36-55            10.64 % /25 Tg     10.64 % /25 Tg.      3.51 %
Alter 56-65            13.04 % /30 Tg.    13.04 % / 30 Tg.     3.51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Christoph Rusch</author>
    <author>Rusch Christoph</author>
  </authors>
  <commentList>
    <comment ref="J2" authorId="0" shapeId="0" xr:uid="{CE397AD9-E6E6-4E3D-9945-0ED7B5034CC0}">
      <text>
        <r>
          <rPr>
            <sz val="8"/>
            <color indexed="81"/>
            <rFont val="Tahoma"/>
            <family val="2"/>
          </rPr>
          <t xml:space="preserve">Hierbei handelt es sich um den vertraglich zugesicherten 13. Monatslohn oder um die normale Gratifikation, welche grundsätzlich auch jährlich ausbezahlt wird.
</t>
        </r>
      </text>
    </comment>
    <comment ref="K2" authorId="0" shapeId="0" xr:uid="{D45DDCE1-B68E-4376-9AB7-6A563E441D18}">
      <text>
        <r>
          <rPr>
            <sz val="8"/>
            <color indexed="81"/>
            <rFont val="Tahoma"/>
            <family val="2"/>
          </rPr>
          <t xml:space="preserve">Hierbei handelt es sich um den vertraglich zugesicherten 13. Monatslohn oder um die normale Gratifikation, welche grundsätzlich auch jährlich ausbezahlt wird.
</t>
        </r>
      </text>
    </comment>
    <comment ref="L2" authorId="0" shapeId="0" xr:uid="{F0B5E04D-D689-4CD3-9AFE-1842C5428EDF}">
      <text>
        <r>
          <rPr>
            <sz val="8"/>
            <color indexed="81"/>
            <rFont val="Tahoma"/>
            <family val="2"/>
          </rPr>
          <t xml:space="preserve">Es handellt sich hier um zusätzliche Zahlungen, welche zusätzlich zum normalen 13. Monatslohn entrichtet werden.
</t>
        </r>
        <r>
          <rPr>
            <b/>
            <sz val="9"/>
            <color indexed="10"/>
            <rFont val="Tahoma"/>
            <family val="2"/>
          </rPr>
          <t>--&gt;</t>
        </r>
        <r>
          <rPr>
            <b/>
            <sz val="8"/>
            <color indexed="81"/>
            <rFont val="Tahoma"/>
            <family val="2"/>
          </rPr>
          <t xml:space="preserve"> </t>
        </r>
        <r>
          <rPr>
            <sz val="8"/>
            <color indexed="81"/>
            <rFont val="Tahoma"/>
            <family val="2"/>
          </rPr>
          <t xml:space="preserve">Falls bei Kadermitarbeiter kein 13. ML ausbezahlt wird, sondern nur ein Bonus, welcher vom Geschäftsgang abhängig ist, so ist anteilmässig der 13. ML in Spalte G zu erfassen, während dem die restliche Summe in Spalte H einzutragen ist.
</t>
        </r>
      </text>
    </comment>
    <comment ref="O2" authorId="1" shapeId="0" xr:uid="{7CED35FD-9C0D-4968-9DE3-A106E9E565B4}">
      <text>
        <r>
          <rPr>
            <b/>
            <sz val="8"/>
            <color indexed="81"/>
            <rFont val="Arial Narrow"/>
            <family val="2"/>
          </rPr>
          <t>1. Variante (sichere Berechnung)</t>
        </r>
        <r>
          <rPr>
            <sz val="8"/>
            <color indexed="81"/>
            <rFont val="Arial Narrow"/>
            <family val="2"/>
          </rPr>
          <t xml:space="preserve">
Der Stundenansatz errechnet sich grundsätzlich:
(Monatslohn + Fixspesen) x 12 : 2'088 h
</t>
        </r>
        <r>
          <rPr>
            <b/>
            <sz val="8"/>
            <color indexed="81"/>
            <rFont val="Arial Narrow"/>
            <family val="2"/>
          </rPr>
          <t xml:space="preserve">2. Variante </t>
        </r>
        <r>
          <rPr>
            <sz val="8"/>
            <color indexed="81"/>
            <rFont val="Arial Narrow"/>
            <family val="2"/>
          </rPr>
          <t xml:space="preserve">
Die hinterlegte Formel errechnet sich wie folgt:
Spalte E + Spalte I / Spalte J
(Bei Teilpensen (Neueintritt oder Austritt) ist die
1. Variante genauer).
</t>
        </r>
      </text>
    </comment>
    <comment ref="X2" authorId="1" shapeId="0" xr:uid="{82C7BD6B-371A-4721-BFD6-119B0440B9FD}">
      <text>
        <r>
          <rPr>
            <sz val="10"/>
            <color indexed="81"/>
            <rFont val="Arial Narrow"/>
            <family val="2"/>
          </rPr>
          <t>Bei Lohnreduktion für Unfall/Krankheit etc. kann im Feld P der entsprechende CHF-Betrag (minus) eingetragen werden, damit allfällige Reduktionen, die im Std.-Satz nicht berücksichtigt werden dürfen, in den Absenzen korrigiert werden.</t>
        </r>
      </text>
    </comment>
    <comment ref="Z2" authorId="1" shapeId="0" xr:uid="{F2F1D674-FBAB-4323-80C6-AC244C6DBE0F}">
      <text>
        <r>
          <rPr>
            <b/>
            <sz val="10"/>
            <color indexed="81"/>
            <rFont val="Arial Narrow"/>
            <family val="2"/>
          </rPr>
          <t xml:space="preserve">Korrekturen ab 50 h </t>
        </r>
        <r>
          <rPr>
            <sz val="10"/>
            <color indexed="81"/>
            <rFont val="Arial Narrow"/>
            <family val="2"/>
          </rPr>
          <t xml:space="preserve">
Falls bei einzelnen Mitarbeitern eine grössere Anzahl Ferien-Stunden nicht bezogen worden sind, müssen diese entsprechend korrigiert werden (</t>
        </r>
        <r>
          <rPr>
            <b/>
            <sz val="10"/>
            <color indexed="81"/>
            <rFont val="Arial Narrow"/>
            <family val="2"/>
          </rPr>
          <t>plus</t>
        </r>
        <r>
          <rPr>
            <sz val="10"/>
            <color indexed="81"/>
            <rFont val="Arial Narrow"/>
            <family val="2"/>
          </rPr>
          <t>). Allfällige Bezüge aus Überhängen aus den Vorjarhen sind dabei ebenfalls zu korrigieren (</t>
        </r>
        <r>
          <rPr>
            <b/>
            <sz val="10"/>
            <color indexed="81"/>
            <rFont val="Arial Narrow"/>
            <family val="2"/>
          </rPr>
          <t>minus</t>
        </r>
        <r>
          <rPr>
            <sz val="10"/>
            <color indexed="81"/>
            <rFont val="Arial Narrow"/>
            <family val="2"/>
          </rPr>
          <t xml:space="preserve">)
</t>
        </r>
      </text>
    </comment>
    <comment ref="AA2" authorId="1" shapeId="0" xr:uid="{A0E5D248-978B-4CE1-9046-C2018D93F208}">
      <text>
        <r>
          <rPr>
            <sz val="10"/>
            <color indexed="81"/>
            <rFont val="Arial Narrow"/>
            <family val="2"/>
          </rPr>
          <t>Wenn Ausbildung in den Absenzen aufgelistet wird, kann diese hier für den Abzug bei den Absenzen erfasst werden. (Wert positiv eingeben).</t>
        </r>
      </text>
    </comment>
    <comment ref="AB2" authorId="1" shapeId="0" xr:uid="{345AFF42-880B-415E-9D75-A30F198387B5}">
      <text>
        <r>
          <rPr>
            <b/>
            <sz val="9"/>
            <color indexed="81"/>
            <rFont val="Arial"/>
            <family val="2"/>
          </rPr>
          <t xml:space="preserve">Nationale Feiertage 2020, die gemäss GAV als Feiertage gelten, 
ohne Ergänzungsbestimmungen der Kantone:
</t>
        </r>
        <r>
          <rPr>
            <sz val="9"/>
            <color indexed="12"/>
            <rFont val="Arial"/>
            <family val="2"/>
          </rPr>
          <t>www.feiertagskalender.ch</t>
        </r>
        <r>
          <rPr>
            <b/>
            <sz val="9"/>
            <color indexed="81"/>
            <rFont val="Arial Narrow"/>
            <family val="2"/>
          </rPr>
          <t xml:space="preserve">
</t>
        </r>
        <r>
          <rPr>
            <sz val="9"/>
            <color indexed="81"/>
            <rFont val="Arial Narrow"/>
            <family val="2"/>
          </rPr>
          <t xml:space="preserve">
</t>
        </r>
        <r>
          <rPr>
            <i/>
            <u/>
            <sz val="9"/>
            <color indexed="81"/>
            <rFont val="Arial Narrow"/>
            <family val="2"/>
          </rPr>
          <t>GAV 30.2</t>
        </r>
        <r>
          <rPr>
            <i/>
            <sz val="9"/>
            <color indexed="81"/>
            <rFont val="Arial Narrow"/>
            <family val="2"/>
          </rPr>
          <t xml:space="preserve">                                                </t>
        </r>
        <r>
          <rPr>
            <sz val="9"/>
            <color indexed="81"/>
            <rFont val="Arial Narrow"/>
            <family val="2"/>
          </rPr>
          <t xml:space="preserve">
1x     Neujahr 01.01.2020                  Mi                              
1x     Berchtoldstag 02.01.2020       Do                                    
1x     Karfreitag  20.04.2020              Fr                    
1x     Ostermontag 23.04.2020         Mo                   
1x     Auffahrt 21.05.2020                   Do                   
1x     Pfingstmontag 01.06.2020       Mo                
1x     Nationalfeiertag 01.08.2020    Sa             
1x     Weihachtten 25.12.2020           Fr                      
</t>
        </r>
        <r>
          <rPr>
            <u/>
            <sz val="9"/>
            <color indexed="81"/>
            <rFont val="Arial Narrow"/>
            <family val="2"/>
          </rPr>
          <t xml:space="preserve">1x  </t>
        </r>
        <r>
          <rPr>
            <sz val="9"/>
            <color indexed="81"/>
            <rFont val="Arial Narrow"/>
            <family val="2"/>
          </rPr>
          <t xml:space="preserve">   Stephanstag 26.12.2020           Sa              
9x      gesetzliche Feiertage                         2020:  7 Tage auf Wochentage
                                                                                       2 Tage auf Wochenende                                
</t>
        </r>
        <r>
          <rPr>
            <u/>
            <sz val="9"/>
            <color indexed="81"/>
            <rFont val="Arial Narrow"/>
            <family val="2"/>
          </rPr>
          <t>zusätzlich kantonal möglich</t>
        </r>
        <r>
          <rPr>
            <sz val="9"/>
            <color indexed="81"/>
            <rFont val="Arial Narrow"/>
            <family val="2"/>
          </rPr>
          <t xml:space="preserve">                                    </t>
        </r>
        <r>
          <rPr>
            <u/>
            <sz val="9"/>
            <color indexed="81"/>
            <rFont val="Arial Narrow"/>
            <family val="2"/>
          </rPr>
          <t>ZH      BE    SG</t>
        </r>
        <r>
          <rPr>
            <sz val="9"/>
            <color indexed="81"/>
            <rFont val="Arial Narrow"/>
            <family val="2"/>
          </rPr>
          <t xml:space="preserve">
1x     Tag der Arbeit 01.05.2020     Fr                      x  
1x     Allerheilligen 01.11.2020       So                               x           x
</t>
        </r>
      </text>
    </comment>
    <comment ref="E6" authorId="2" shapeId="0" xr:uid="{9AE16750-3EF2-411B-81E5-EE6D28BC9F89}">
      <text>
        <r>
          <rPr>
            <b/>
            <sz val="8"/>
            <color indexed="81"/>
            <rFont val="Tahoma"/>
            <family val="2"/>
          </rPr>
          <t xml:space="preserve">Achtung: --&gt;  GAV Anhang 9 Art. 4.1  ab 01.01.2017
</t>
        </r>
        <r>
          <rPr>
            <i/>
            <sz val="8"/>
            <color indexed="10"/>
            <rFont val="Tahoma"/>
            <family val="2"/>
          </rPr>
          <t xml:space="preserve">Lohnsumme : 1.xxxxx
</t>
        </r>
        <r>
          <rPr>
            <b/>
            <sz val="8"/>
            <color indexed="81"/>
            <rFont val="Tahoma"/>
            <family val="2"/>
          </rPr>
          <t xml:space="preserve">                                         </t>
        </r>
        <r>
          <rPr>
            <b/>
            <u/>
            <sz val="8"/>
            <color indexed="81"/>
            <rFont val="Tahoma"/>
            <family val="2"/>
          </rPr>
          <t>21.-35. J.</t>
        </r>
        <r>
          <rPr>
            <b/>
            <sz val="8"/>
            <color indexed="81"/>
            <rFont val="Tahoma"/>
            <family val="2"/>
          </rPr>
          <t xml:space="preserve">    </t>
        </r>
        <r>
          <rPr>
            <b/>
            <u/>
            <sz val="8"/>
            <color indexed="81"/>
            <rFont val="Tahoma"/>
            <family val="2"/>
          </rPr>
          <t>36-55. J.</t>
        </r>
        <r>
          <rPr>
            <b/>
            <sz val="8"/>
            <color indexed="81"/>
            <rFont val="Tahoma"/>
            <family val="2"/>
          </rPr>
          <t xml:space="preserve">    </t>
        </r>
        <r>
          <rPr>
            <b/>
            <u/>
            <sz val="8"/>
            <color indexed="81"/>
            <rFont val="Tahoma"/>
            <family val="2"/>
          </rPr>
          <t>56.-65. J.</t>
        </r>
        <r>
          <rPr>
            <b/>
            <sz val="8"/>
            <color indexed="81"/>
            <rFont val="Tahoma"/>
            <family val="2"/>
          </rPr>
          <t xml:space="preserve"> </t>
        </r>
        <r>
          <rPr>
            <i/>
            <sz val="8"/>
            <color indexed="10"/>
            <rFont val="Tahoma"/>
            <family val="2"/>
          </rPr>
          <t xml:space="preserve">
</t>
        </r>
        <r>
          <rPr>
            <sz val="8"/>
            <color indexed="81"/>
            <rFont val="Tahoma"/>
            <family val="2"/>
          </rPr>
          <t xml:space="preserve">wegen Anteil Ferien ab        10.17%       10.64%       13.04%
wegen Anteil 13. ML             alle Alterskategorien   8.33%
wegen Anteil Feiertage          3.51%        3.51           3.51%
jeder Feiertag 0.39 bei 9 Tagen
</t>
        </r>
      </text>
    </comment>
    <comment ref="J6" authorId="2" shapeId="0" xr:uid="{D69D2A1E-191F-4092-8048-284CCF454221}">
      <text>
        <r>
          <rPr>
            <b/>
            <sz val="8"/>
            <color indexed="81"/>
            <rFont val="Arial Narrow"/>
            <family val="2"/>
          </rPr>
          <t xml:space="preserve">Anteile für         </t>
        </r>
        <r>
          <rPr>
            <b/>
            <u/>
            <sz val="8"/>
            <color indexed="12"/>
            <rFont val="Arial Narrow"/>
            <family val="2"/>
          </rPr>
          <t xml:space="preserve">  Ferien                                           Feiertage   </t>
        </r>
        <r>
          <rPr>
            <b/>
            <sz val="8"/>
            <color indexed="81"/>
            <rFont val="Arial Narrow"/>
            <family val="2"/>
          </rPr>
          <t xml:space="preserve">  
gem. AVE des GAV für 2017           2018
</t>
        </r>
        <r>
          <rPr>
            <sz val="8"/>
            <color indexed="81"/>
            <rFont val="Arial Narrow"/>
            <family val="2"/>
          </rPr>
          <t xml:space="preserve">Alter 21-35            10.17% / 24 Tg.    10.17 % /24 Tg.      3.51 %
Alter 36-55            10.64 % /25 Tg     10.64 % /25 Tg.      3.51 %
Alter 56-65            13.04 % /30 Tg.    13.04 % / 30 Tg.     3.51  %
</t>
        </r>
      </text>
    </comment>
    <comment ref="E15" authorId="2" shapeId="0" xr:uid="{43B46B29-BE80-42CB-8627-58A0AADD5303}">
      <text>
        <r>
          <rPr>
            <b/>
            <sz val="8"/>
            <color indexed="81"/>
            <rFont val="Tahoma"/>
            <family val="2"/>
          </rPr>
          <t xml:space="preserve">Achtung: --&gt;  GAV Anhang 9 Art. 4.1  ab 01.01.2017
</t>
        </r>
        <r>
          <rPr>
            <i/>
            <sz val="8"/>
            <color indexed="10"/>
            <rFont val="Tahoma"/>
            <family val="2"/>
          </rPr>
          <t xml:space="preserve">Lohnsumme : 1.xxxxx
</t>
        </r>
        <r>
          <rPr>
            <b/>
            <sz val="8"/>
            <color indexed="81"/>
            <rFont val="Tahoma"/>
            <family val="2"/>
          </rPr>
          <t xml:space="preserve">                                         </t>
        </r>
        <r>
          <rPr>
            <b/>
            <u/>
            <sz val="8"/>
            <color indexed="81"/>
            <rFont val="Tahoma"/>
            <family val="2"/>
          </rPr>
          <t>21.-35. J.</t>
        </r>
        <r>
          <rPr>
            <b/>
            <sz val="8"/>
            <color indexed="81"/>
            <rFont val="Tahoma"/>
            <family val="2"/>
          </rPr>
          <t xml:space="preserve">    </t>
        </r>
        <r>
          <rPr>
            <b/>
            <u/>
            <sz val="8"/>
            <color indexed="81"/>
            <rFont val="Tahoma"/>
            <family val="2"/>
          </rPr>
          <t>36-55. J.</t>
        </r>
        <r>
          <rPr>
            <b/>
            <sz val="8"/>
            <color indexed="81"/>
            <rFont val="Tahoma"/>
            <family val="2"/>
          </rPr>
          <t xml:space="preserve">    </t>
        </r>
        <r>
          <rPr>
            <b/>
            <u/>
            <sz val="8"/>
            <color indexed="81"/>
            <rFont val="Tahoma"/>
            <family val="2"/>
          </rPr>
          <t>56.-65. J.</t>
        </r>
        <r>
          <rPr>
            <b/>
            <sz val="8"/>
            <color indexed="81"/>
            <rFont val="Tahoma"/>
            <family val="2"/>
          </rPr>
          <t xml:space="preserve"> </t>
        </r>
        <r>
          <rPr>
            <i/>
            <sz val="8"/>
            <color indexed="10"/>
            <rFont val="Tahoma"/>
            <family val="2"/>
          </rPr>
          <t xml:space="preserve">
</t>
        </r>
        <r>
          <rPr>
            <sz val="8"/>
            <color indexed="81"/>
            <rFont val="Tahoma"/>
            <family val="2"/>
          </rPr>
          <t xml:space="preserve">wegen Anteil Ferien ab        10.17%       10.64%       13.04%
wegen Anteil 13. ML             alle Alterskategorien   8.33%
wegen Anteil Feiertage          3.51%        3.51           3.51%
jeder Feiertag 0.39 bei 9 Tagen
</t>
        </r>
      </text>
    </comment>
    <comment ref="J15" authorId="2" shapeId="0" xr:uid="{62504365-F698-4E45-A79E-22C6A239D291}">
      <text>
        <r>
          <rPr>
            <b/>
            <sz val="8"/>
            <color indexed="81"/>
            <rFont val="Arial Narrow"/>
            <family val="2"/>
          </rPr>
          <t xml:space="preserve">Anteile für         </t>
        </r>
        <r>
          <rPr>
            <b/>
            <u/>
            <sz val="8"/>
            <color indexed="12"/>
            <rFont val="Arial Narrow"/>
            <family val="2"/>
          </rPr>
          <t xml:space="preserve">  Ferien                                           Feiertage   </t>
        </r>
        <r>
          <rPr>
            <b/>
            <sz val="8"/>
            <color indexed="81"/>
            <rFont val="Arial Narrow"/>
            <family val="2"/>
          </rPr>
          <t xml:space="preserve">  
gem. AVE des GAV für 2017           2018
</t>
        </r>
        <r>
          <rPr>
            <sz val="8"/>
            <color indexed="81"/>
            <rFont val="Arial Narrow"/>
            <family val="2"/>
          </rPr>
          <t xml:space="preserve">Alter 21-35            10.17% / 24 Tg.    10.17 % /24 Tg.      3.51 %
Alter 36-55            10.64 % /25 Tg     10.64 % /25 Tg.      3.51 %
Alter 56-65            13.04 % /30 Tg.    13.04 % / 30 Tg.     3.51  %
</t>
        </r>
      </text>
    </comment>
    <comment ref="E20" authorId="2" shapeId="0" xr:uid="{D24D910B-1B42-4263-A6D8-E160AA81E32F}">
      <text>
        <r>
          <rPr>
            <b/>
            <sz val="8"/>
            <color indexed="81"/>
            <rFont val="Tahoma"/>
            <family val="2"/>
          </rPr>
          <t xml:space="preserve">Achtung: --&gt;  GAV Anhang 9 Art. 4.1  ab 01.01.2017
</t>
        </r>
        <r>
          <rPr>
            <i/>
            <sz val="8"/>
            <color indexed="10"/>
            <rFont val="Tahoma"/>
            <family val="2"/>
          </rPr>
          <t xml:space="preserve">Lohnsumme : 1.xxxxx
</t>
        </r>
        <r>
          <rPr>
            <b/>
            <sz val="8"/>
            <color indexed="81"/>
            <rFont val="Tahoma"/>
            <family val="2"/>
          </rPr>
          <t xml:space="preserve">                                         </t>
        </r>
        <r>
          <rPr>
            <b/>
            <u/>
            <sz val="8"/>
            <color indexed="81"/>
            <rFont val="Tahoma"/>
            <family val="2"/>
          </rPr>
          <t>21.-35. J.</t>
        </r>
        <r>
          <rPr>
            <b/>
            <sz val="8"/>
            <color indexed="81"/>
            <rFont val="Tahoma"/>
            <family val="2"/>
          </rPr>
          <t xml:space="preserve">    </t>
        </r>
        <r>
          <rPr>
            <b/>
            <u/>
            <sz val="8"/>
            <color indexed="81"/>
            <rFont val="Tahoma"/>
            <family val="2"/>
          </rPr>
          <t>36-55. J.</t>
        </r>
        <r>
          <rPr>
            <b/>
            <sz val="8"/>
            <color indexed="81"/>
            <rFont val="Tahoma"/>
            <family val="2"/>
          </rPr>
          <t xml:space="preserve">    </t>
        </r>
        <r>
          <rPr>
            <b/>
            <u/>
            <sz val="8"/>
            <color indexed="81"/>
            <rFont val="Tahoma"/>
            <family val="2"/>
          </rPr>
          <t>56.-65. J.</t>
        </r>
        <r>
          <rPr>
            <b/>
            <sz val="8"/>
            <color indexed="81"/>
            <rFont val="Tahoma"/>
            <family val="2"/>
          </rPr>
          <t xml:space="preserve"> </t>
        </r>
        <r>
          <rPr>
            <i/>
            <sz val="8"/>
            <color indexed="10"/>
            <rFont val="Tahoma"/>
            <family val="2"/>
          </rPr>
          <t xml:space="preserve">
</t>
        </r>
        <r>
          <rPr>
            <sz val="8"/>
            <color indexed="81"/>
            <rFont val="Tahoma"/>
            <family val="2"/>
          </rPr>
          <t xml:space="preserve">wegen Anteil Ferien ab        10.17%       10.64%       13.04%
wegen Anteil 13. ML             alle Alterskategorien   8.33%
wegen Anteil Feiertage          3.51%        3.51           3.51%
jeder Feiertag 0.39 bei 9 Tagen
</t>
        </r>
      </text>
    </comment>
    <comment ref="J20" authorId="2" shapeId="0" xr:uid="{2EF963C1-51F7-4906-902B-85C13C16AB9A}">
      <text>
        <r>
          <rPr>
            <b/>
            <sz val="8"/>
            <color indexed="81"/>
            <rFont val="Arial Narrow"/>
            <family val="2"/>
          </rPr>
          <t xml:space="preserve">Anteile für         </t>
        </r>
        <r>
          <rPr>
            <b/>
            <u/>
            <sz val="8"/>
            <color indexed="12"/>
            <rFont val="Arial Narrow"/>
            <family val="2"/>
          </rPr>
          <t xml:space="preserve">  Ferien                                           Feiertage   </t>
        </r>
        <r>
          <rPr>
            <b/>
            <sz val="8"/>
            <color indexed="81"/>
            <rFont val="Arial Narrow"/>
            <family val="2"/>
          </rPr>
          <t xml:space="preserve">  
gem. AVE des GAV für 2017           2018
</t>
        </r>
        <r>
          <rPr>
            <sz val="8"/>
            <color indexed="81"/>
            <rFont val="Arial Narrow"/>
            <family val="2"/>
          </rPr>
          <t xml:space="preserve">Alter 21-35            10.17% / 24 Tg.    10.17 % /24 Tg.      3.51 %
Alter 36-55            10.64 % /25 Tg     10.64 % /25 Tg.      3.51 %
Alter 56-65            13.04 % /30 Tg.    13.04 % / 30 Tg.     3.51  %
</t>
        </r>
      </text>
    </comment>
  </commentList>
</comments>
</file>

<file path=xl/sharedStrings.xml><?xml version="1.0" encoding="utf-8"?>
<sst xmlns="http://schemas.openxmlformats.org/spreadsheetml/2006/main" count="392" uniqueCount="120">
  <si>
    <t>(8-tung Mitarbeiter 1 ist als Geschäftsführer definiert; eine allfällige Stundensatz-Korrektur erfolgt automatisch)</t>
  </si>
  <si>
    <t>Pers.Nr.</t>
  </si>
  <si>
    <t>Name</t>
  </si>
  <si>
    <t>Funktion</t>
  </si>
  <si>
    <t>Bruttolohn
12 Monate</t>
  </si>
  <si>
    <t>Ferienanspruch
10.17 % (21-35)</t>
  </si>
  <si>
    <t>Ferienanspruch
10.64 % (36-55)</t>
  </si>
  <si>
    <t>Ferienanspruch
13.04 % (56-65)</t>
  </si>
  <si>
    <t>Feiertags-anspruch 3.51%</t>
  </si>
  <si>
    <t>Std.-Löhner
Anteil Ferien
Ant.Feiertage</t>
  </si>
  <si>
    <t>13. Mt.-Lohn
oder normale Gratifikation</t>
  </si>
  <si>
    <r>
      <t>Zusätzliche</t>
    </r>
    <r>
      <rPr>
        <sz val="8"/>
        <rFont val="Arial Narrow"/>
        <family val="2"/>
      </rPr>
      <t xml:space="preserve">
Grati, Boni,
Prämien</t>
    </r>
  </si>
  <si>
    <t>Spesen</t>
  </si>
  <si>
    <t>Std. für Bestimmung Fr.-Ansatz</t>
  </si>
  <si>
    <r>
      <t xml:space="preserve">Ansatz
Fr. pro h
</t>
    </r>
    <r>
      <rPr>
        <sz val="6"/>
        <rFont val="Arial Narrow"/>
        <family val="2"/>
      </rPr>
      <t>(Kommentar in diesem Feld)</t>
    </r>
  </si>
  <si>
    <t>Kontrolle Mindestlohn 
GAV Art. 17 - 1. Jahr
Stand 01.01.2021</t>
  </si>
  <si>
    <t>Kontrolle
Std.</t>
  </si>
  <si>
    <t>EK-h
in %</t>
  </si>
  <si>
    <t>GK-h
in %</t>
  </si>
  <si>
    <t>Absen-
zen
in %</t>
  </si>
  <si>
    <t>Abzug 1)
Krankheit</t>
  </si>
  <si>
    <t>Absenzen</t>
  </si>
  <si>
    <t>- / +</t>
  </si>
  <si>
    <t>./.
Ausbildung</t>
  </si>
  <si>
    <t>Feiertage</t>
  </si>
  <si>
    <t>ABSENZEN</t>
  </si>
  <si>
    <t>Raum</t>
  </si>
  <si>
    <t>Fahrzeuge</t>
  </si>
  <si>
    <t>Einkauf</t>
  </si>
  <si>
    <t>Lager
Magazin</t>
  </si>
  <si>
    <t>Verwaltung + 
Vertrieb</t>
  </si>
  <si>
    <t>Handel</t>
  </si>
  <si>
    <t>Laden</t>
  </si>
  <si>
    <t>Nichtbetrieb</t>
  </si>
  <si>
    <t>TB-Angestellte</t>
  </si>
  <si>
    <r>
      <t xml:space="preserve">Lernende Elektroplaner
</t>
    </r>
    <r>
      <rPr>
        <sz val="7"/>
        <rFont val="Arial Narrow"/>
        <family val="2"/>
      </rPr>
      <t>(TB-Lehrlinge)</t>
    </r>
  </si>
  <si>
    <t>TB-Projekte</t>
  </si>
  <si>
    <t>Installation
Spezialisten, Telematiker</t>
  </si>
  <si>
    <t>Installation
Lernende Telematiker</t>
  </si>
  <si>
    <t>Installation
Elektro-Teamleiter</t>
  </si>
  <si>
    <t>Installation
Elektroinstallteur</t>
  </si>
  <si>
    <t>Installation
Montageelektriker</t>
  </si>
  <si>
    <t>Installation
Monteure (Hilfsmonteure)</t>
  </si>
  <si>
    <t>Installation Lernende
(Elektroinstallateure + Montageelektriker)</t>
  </si>
  <si>
    <t>Installation
Reparatur-Service</t>
  </si>
  <si>
    <t>Ausgeliehene
Inst.-Mitarbeiter</t>
  </si>
  <si>
    <t>Ausgeliehene
Inst.-Lernende</t>
  </si>
  <si>
    <t>Installation
Werktstatt/Schalttafelbau Monteure</t>
  </si>
  <si>
    <t>Installation
Werktstatt/Schalttafelbau Lernende</t>
  </si>
  <si>
    <t>TM</t>
  </si>
  <si>
    <t>EI</t>
  </si>
  <si>
    <t>ME</t>
  </si>
  <si>
    <t>HM</t>
  </si>
  <si>
    <t>Unfall</t>
  </si>
  <si>
    <t>gemäss</t>
  </si>
  <si>
    <t>Korrektur</t>
  </si>
  <si>
    <t>falls hier</t>
  </si>
  <si>
    <t>nicht</t>
  </si>
  <si>
    <t>EK</t>
  </si>
  <si>
    <t>GK</t>
  </si>
  <si>
    <t>Militär</t>
  </si>
  <si>
    <t>Rapport.</t>
  </si>
  <si>
    <t>Ferien</t>
  </si>
  <si>
    <t>rapportiert</t>
  </si>
  <si>
    <t>h</t>
  </si>
  <si>
    <t>Fr.</t>
  </si>
  <si>
    <t xml:space="preserve"> h</t>
  </si>
  <si>
    <t>Stundenlöhner (mit Spezialformel für Absenzen) - Std.-Satzbestimmung exkl. Anteil 13. Feiertage + Ferienanteil</t>
  </si>
  <si>
    <t>TOTAL</t>
  </si>
  <si>
    <t>Andere Sparte</t>
  </si>
  <si>
    <t>Muster Felix</t>
  </si>
  <si>
    <t>Inhaber / TB</t>
  </si>
  <si>
    <t>Müller Peter</t>
  </si>
  <si>
    <t>Elektroinstallateur</t>
  </si>
  <si>
    <t>Peter Urs</t>
  </si>
  <si>
    <t>Montage-Elektriker</t>
  </si>
  <si>
    <t>Ernst  Jürg</t>
  </si>
  <si>
    <t>Spezialist / Telematiker</t>
  </si>
  <si>
    <t>Reinhart Roger</t>
  </si>
  <si>
    <t>EI-Lehrling</t>
  </si>
  <si>
    <t>Rust Felix</t>
  </si>
  <si>
    <t>ME-Lehrling</t>
  </si>
  <si>
    <t>Schruppatelli Lisa</t>
  </si>
  <si>
    <t>Reinigung</t>
  </si>
  <si>
    <t>Zürcher Anneliese</t>
  </si>
  <si>
    <t>Verwaltung 50%</t>
  </si>
  <si>
    <t>Zürcher Felix</t>
  </si>
  <si>
    <t>EI Januar-Juni</t>
  </si>
  <si>
    <t>Zingg Peter</t>
  </si>
  <si>
    <t>EI ab Oktober</t>
  </si>
  <si>
    <t>Zurbrügg Alex</t>
  </si>
  <si>
    <t>Service 80%</t>
  </si>
  <si>
    <t>Spalte</t>
  </si>
  <si>
    <t>Kommentar</t>
  </si>
  <si>
    <t>B</t>
  </si>
  <si>
    <t>Hier kann individuell ab Zeile 8 die Personalnummer erfasst werden</t>
  </si>
  <si>
    <t>C</t>
  </si>
  <si>
    <t>Erfassung Namen und Vornamen Mitarbeiter/In</t>
  </si>
  <si>
    <t>D</t>
  </si>
  <si>
    <t>Erfasung der Funktion / Tätigkeit</t>
  </si>
  <si>
    <t>E</t>
  </si>
  <si>
    <t>Lohnsumme des Mitarbeiters exkl. 13. ML, exkl. Prämien</t>
  </si>
  <si>
    <t>F-H</t>
  </si>
  <si>
    <t>Ansatz der Ferienansprüche bei Stundenlöhnern
die entsprechenden Daten können aus Zeile 6, Spalten E bis AD kopiert werden</t>
  </si>
  <si>
    <t>I</t>
  </si>
  <si>
    <t>%-Wert für Feiertagsanspruch bei Stundenlohn</t>
  </si>
  <si>
    <t>K</t>
  </si>
  <si>
    <t>Erassung 13. Monatslohn</t>
  </si>
  <si>
    <t>L</t>
  </si>
  <si>
    <t>Zusätzliche Prämien, Boni, Geburtszulagen, 14. Monatslohn etc.</t>
  </si>
  <si>
    <t>M</t>
  </si>
  <si>
    <t>Pauschalspesen, wenn diese einem Mitarbeiter in Form von Repräsentationsspesen gewährt werden</t>
  </si>
  <si>
    <t>N</t>
  </si>
  <si>
    <t>Soll-Arbeitszeit Mitarbeiter/In</t>
  </si>
  <si>
    <t>Y-AB</t>
  </si>
  <si>
    <t>Erfassung der Absenzzeiten</t>
  </si>
  <si>
    <t>AC - folgende</t>
  </si>
  <si>
    <t>Alle gelb markierten Spalten ab Spalte AC dienen der Stundenerfassung und können erfasst werden
die weissen Felder haben eine Formel und ermitteln mit der Formel Stunden x Stundensatz den entsprechenden CHF-Betrag</t>
  </si>
  <si>
    <t>Zbinden Andreas</t>
  </si>
  <si>
    <t>Monteur (ohne Ausbildung)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</si>
</sst>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General_)"/>
    <numFmt numFmtId="165" formatCode="&quot;Fr.&quot;\ #,##0.00;[Red]&quot;Fr.&quot;\ \-#,##0.00"/>
    <numFmt numFmtId="166" formatCode="_ &quot;Fr.&quot;\ * #,##0_ ;_ &quot;Fr.&quot;\ * \-#,##0_ ;_ &quot;Fr.&quot;\ * &quot;-&quot;_ ;_ @_ "/>
    <numFmt numFmtId="167" formatCode="&quot;BV &quot;0"/>
    <numFmt numFmtId="168" formatCode="#,##0\ &quot;h&quot;"/>
    <numFmt numFmtId="169" formatCode="#,##0.0"/>
  </numFmts>
  <fonts count="40" x14ac:knownFonts="1">
    <font>
      <sz val="10"/>
      <name val="Arial"/>
      <family val="2"/>
    </font>
    <font>
      <sz val="10"/>
      <color theme="1"/>
      <name val="Arial"/>
      <family val="2"/>
    </font>
    <font>
      <sz val="10"/>
      <name val="Courier"/>
      <family val="3"/>
    </font>
    <font>
      <b/>
      <sz val="11"/>
      <name val="Arial Narrow"/>
      <family val="2"/>
    </font>
    <font>
      <b/>
      <i/>
      <sz val="8"/>
      <color indexed="9"/>
      <name val="Arial Narrow"/>
      <family val="2"/>
    </font>
    <font>
      <b/>
      <sz val="10"/>
      <name val="Arial Narrow"/>
      <family val="2"/>
    </font>
    <font>
      <sz val="7"/>
      <color indexed="13"/>
      <name val="Arial"/>
      <family val="2"/>
    </font>
    <font>
      <sz val="8"/>
      <color indexed="13"/>
      <name val="Arial"/>
      <family val="2"/>
    </font>
    <font>
      <sz val="10"/>
      <name val="Helvetica"/>
    </font>
    <font>
      <sz val="9"/>
      <name val="Arial Narrow"/>
      <family val="2"/>
    </font>
    <font>
      <sz val="8"/>
      <name val="Arial Narrow"/>
      <family val="2"/>
    </font>
    <font>
      <sz val="6"/>
      <name val="Arial Narrow"/>
      <family val="2"/>
    </font>
    <font>
      <b/>
      <i/>
      <sz val="8"/>
      <name val="Arial Narrow"/>
      <family val="2"/>
    </font>
    <font>
      <sz val="7"/>
      <name val="Arial Narrow"/>
      <family val="2"/>
    </font>
    <font>
      <i/>
      <sz val="8"/>
      <name val="Arial Narrow"/>
      <family val="2"/>
    </font>
    <font>
      <sz val="10"/>
      <name val="Arial"/>
      <family val="2"/>
    </font>
    <font>
      <b/>
      <i/>
      <sz val="9"/>
      <color indexed="12"/>
      <name val="Arial Narrow"/>
      <family val="2"/>
    </font>
    <font>
      <b/>
      <i/>
      <sz val="9"/>
      <name val="Arial Narrow"/>
      <family val="2"/>
    </font>
    <font>
      <i/>
      <u/>
      <sz val="9"/>
      <name val="Arial Narrow"/>
      <family val="2"/>
    </font>
    <font>
      <i/>
      <u/>
      <sz val="8"/>
      <color rgb="FF0033CC"/>
      <name val="Arial Narrow"/>
      <family val="2"/>
    </font>
    <font>
      <sz val="8"/>
      <color rgb="FFFF0000"/>
      <name val="Arial Narrow"/>
      <family val="2"/>
    </font>
    <font>
      <b/>
      <i/>
      <sz val="9"/>
      <color indexed="13"/>
      <name val="Arial Narrow"/>
      <family val="2"/>
    </font>
    <font>
      <sz val="8"/>
      <color indexed="81"/>
      <name val="Tahoma"/>
      <family val="2"/>
    </font>
    <font>
      <b/>
      <sz val="9"/>
      <color indexed="10"/>
      <name val="Tahoma"/>
      <family val="2"/>
    </font>
    <font>
      <b/>
      <sz val="8"/>
      <color indexed="81"/>
      <name val="Tahoma"/>
      <family val="2"/>
    </font>
    <font>
      <b/>
      <sz val="8"/>
      <color indexed="81"/>
      <name val="Arial Narrow"/>
      <family val="2"/>
    </font>
    <font>
      <sz val="8"/>
      <color indexed="81"/>
      <name val="Arial Narrow"/>
      <family val="2"/>
    </font>
    <font>
      <sz val="10"/>
      <color indexed="81"/>
      <name val="Arial Narrow"/>
      <family val="2"/>
    </font>
    <font>
      <b/>
      <sz val="10"/>
      <color indexed="81"/>
      <name val="Arial Narrow"/>
      <family val="2"/>
    </font>
    <font>
      <b/>
      <sz val="9"/>
      <color indexed="81"/>
      <name val="Arial"/>
      <family val="2"/>
    </font>
    <font>
      <sz val="9"/>
      <color indexed="12"/>
      <name val="Arial"/>
      <family val="2"/>
    </font>
    <font>
      <b/>
      <sz val="9"/>
      <color indexed="81"/>
      <name val="Arial Narrow"/>
      <family val="2"/>
    </font>
    <font>
      <sz val="9"/>
      <color indexed="81"/>
      <name val="Arial Narrow"/>
      <family val="2"/>
    </font>
    <font>
      <i/>
      <u/>
      <sz val="9"/>
      <color indexed="81"/>
      <name val="Arial Narrow"/>
      <family val="2"/>
    </font>
    <font>
      <i/>
      <sz val="9"/>
      <color indexed="81"/>
      <name val="Arial Narrow"/>
      <family val="2"/>
    </font>
    <font>
      <u/>
      <sz val="9"/>
      <color indexed="81"/>
      <name val="Arial Narrow"/>
      <family val="2"/>
    </font>
    <font>
      <i/>
      <sz val="8"/>
      <color indexed="10"/>
      <name val="Tahoma"/>
      <family val="2"/>
    </font>
    <font>
      <b/>
      <u/>
      <sz val="8"/>
      <color indexed="81"/>
      <name val="Tahoma"/>
      <family val="2"/>
    </font>
    <font>
      <b/>
      <u/>
      <sz val="8"/>
      <color indexed="12"/>
      <name val="Arial Narrow"/>
      <family val="2"/>
    </font>
    <font>
      <b/>
      <sz val="10"/>
      <color theme="1"/>
      <name val="Arial"/>
      <family val="2"/>
    </font>
  </fonts>
  <fills count="17">
    <fill>
      <patternFill patternType="none"/>
    </fill>
    <fill>
      <patternFill patternType="gray125"/>
    </fill>
    <fill>
      <patternFill patternType="solid">
        <fgColor indexed="24"/>
        <bgColor indexed="64"/>
      </patternFill>
    </fill>
    <fill>
      <patternFill patternType="solid">
        <fgColor theme="4" tint="0.59999389629810485"/>
        <bgColor indexed="64"/>
      </patternFill>
    </fill>
    <fill>
      <patternFill patternType="solid">
        <fgColor indexed="31"/>
        <bgColor indexed="64"/>
      </patternFill>
    </fill>
    <fill>
      <patternFill patternType="solid">
        <fgColor rgb="FFFF7C80"/>
        <bgColor indexed="64"/>
      </patternFill>
    </fill>
    <fill>
      <patternFill patternType="solid">
        <fgColor indexed="42"/>
        <bgColor indexed="64"/>
      </patternFill>
    </fill>
    <fill>
      <patternFill patternType="solid">
        <fgColor theme="4" tint="0.59996337778862885"/>
        <bgColor indexed="64"/>
      </patternFill>
    </fill>
    <fill>
      <patternFill patternType="solid">
        <fgColor indexed="34"/>
        <bgColor indexed="64"/>
      </patternFill>
    </fill>
    <fill>
      <patternFill patternType="solid">
        <fgColor indexed="47"/>
        <bgColor indexed="64"/>
      </patternFill>
    </fill>
    <fill>
      <patternFill patternType="solid">
        <fgColor rgb="FFCCFFCC"/>
        <bgColor indexed="64"/>
      </patternFill>
    </fill>
    <fill>
      <patternFill patternType="solid">
        <fgColor indexed="29"/>
        <bgColor indexed="64"/>
      </patternFill>
    </fill>
    <fill>
      <patternFill patternType="solid">
        <fgColor indexed="26"/>
        <bgColor indexed="64"/>
      </patternFill>
    </fill>
    <fill>
      <patternFill patternType="solid">
        <fgColor indexed="43"/>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9" tint="0.39997558519241921"/>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hair">
        <color indexed="64"/>
      </right>
      <top/>
      <bottom/>
      <diagonal/>
    </border>
    <border>
      <left style="hair">
        <color indexed="64"/>
      </left>
      <right style="thin">
        <color indexed="64"/>
      </right>
      <top/>
      <bottom/>
      <diagonal/>
    </border>
    <border>
      <left style="medium">
        <color indexed="64"/>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ck">
        <color indexed="10"/>
      </bottom>
      <diagonal/>
    </border>
    <border>
      <left style="hair">
        <color indexed="64"/>
      </left>
      <right style="thin">
        <color indexed="64"/>
      </right>
      <top style="thin">
        <color indexed="64"/>
      </top>
      <bottom style="thick">
        <color indexed="10"/>
      </bottom>
      <diagonal/>
    </border>
    <border>
      <left style="medium">
        <color indexed="64"/>
      </left>
      <right style="medium">
        <color indexed="64"/>
      </right>
      <top style="thin">
        <color indexed="64"/>
      </top>
      <bottom style="thick">
        <color indexed="10"/>
      </bottom>
      <diagonal/>
    </border>
    <border>
      <left style="thin">
        <color indexed="64"/>
      </left>
      <right style="thin">
        <color indexed="64"/>
      </right>
      <top style="thin">
        <color indexed="64"/>
      </top>
      <bottom style="thick">
        <color indexed="10"/>
      </bottom>
      <diagonal/>
    </border>
    <border>
      <left style="thin">
        <color indexed="64"/>
      </left>
      <right style="thin">
        <color indexed="64"/>
      </right>
      <top style="medium">
        <color indexed="64"/>
      </top>
      <bottom/>
      <diagonal/>
    </border>
    <border>
      <left style="thin">
        <color indexed="64"/>
      </left>
      <right/>
      <top style="thin">
        <color indexed="64"/>
      </top>
      <bottom style="thick">
        <color indexed="10"/>
      </bottom>
      <diagonal/>
    </border>
    <border>
      <left/>
      <right style="thin">
        <color indexed="64"/>
      </right>
      <top style="thin">
        <color indexed="64"/>
      </top>
      <bottom style="thick">
        <color indexed="10"/>
      </bottom>
      <diagonal/>
    </border>
    <border>
      <left style="thin">
        <color indexed="64"/>
      </left>
      <right/>
      <top/>
      <bottom style="thick">
        <color indexed="10"/>
      </bottom>
      <diagonal/>
    </border>
    <border>
      <left/>
      <right style="thin">
        <color indexed="64"/>
      </right>
      <top/>
      <bottom style="thick">
        <color indexed="10"/>
      </bottom>
      <diagonal/>
    </border>
    <border>
      <left style="thin">
        <color indexed="64"/>
      </left>
      <right style="thin">
        <color indexed="64"/>
      </right>
      <top style="thick">
        <color rgb="FFFF0000"/>
      </top>
      <bottom/>
      <diagonal/>
    </border>
    <border>
      <left style="hair">
        <color auto="1"/>
      </left>
      <right style="hair">
        <color auto="1"/>
      </right>
      <top style="hair">
        <color auto="1"/>
      </top>
      <bottom style="hair">
        <color auto="1"/>
      </bottom>
      <diagonal/>
    </border>
  </borders>
  <cellStyleXfs count="5">
    <xf numFmtId="0" fontId="0" fillId="0" borderId="0"/>
    <xf numFmtId="43" fontId="15" fillId="0" borderId="0" applyFont="0" applyFill="0" applyBorder="0" applyAlignment="0" applyProtection="0"/>
    <xf numFmtId="164" fontId="2" fillId="0" borderId="0"/>
    <xf numFmtId="165" fontId="8" fillId="0" borderId="0" applyFont="0" applyFill="0" applyBorder="0" applyAlignment="0" applyProtection="0"/>
    <xf numFmtId="0" fontId="1" fillId="0" borderId="0"/>
  </cellStyleXfs>
  <cellXfs count="171">
    <xf numFmtId="0" fontId="0" fillId="0" borderId="0" xfId="0"/>
    <xf numFmtId="0" fontId="3" fillId="0" borderId="0" xfId="2" applyNumberFormat="1" applyFont="1" applyAlignment="1">
      <alignment horizontal="left" vertical="center"/>
    </xf>
    <xf numFmtId="164" fontId="4" fillId="0" borderId="0" xfId="2" quotePrefix="1" applyFont="1" applyAlignment="1">
      <alignment horizontal="centerContinuous" vertical="center"/>
    </xf>
    <xf numFmtId="164" fontId="5" fillId="0" borderId="0" xfId="2" applyFont="1" applyAlignment="1">
      <alignment vertical="center"/>
    </xf>
    <xf numFmtId="164" fontId="6" fillId="2" borderId="0" xfId="2" quotePrefix="1" applyFont="1" applyFill="1" applyAlignment="1">
      <alignment horizontal="left" vertical="center"/>
    </xf>
    <xf numFmtId="164" fontId="7" fillId="2" borderId="0" xfId="2" quotePrefix="1" applyFont="1" applyFill="1" applyAlignment="1">
      <alignment horizontal="left" vertical="center"/>
    </xf>
    <xf numFmtId="164" fontId="7" fillId="0" borderId="0" xfId="2" quotePrefix="1" applyFont="1" applyAlignment="1">
      <alignment horizontal="left" vertical="center"/>
    </xf>
    <xf numFmtId="166" fontId="5" fillId="0" borderId="0" xfId="3" applyNumberFormat="1" applyFont="1" applyAlignment="1">
      <alignment vertical="center"/>
    </xf>
    <xf numFmtId="167" fontId="14" fillId="4" borderId="1" xfId="2" applyNumberFormat="1" applyFont="1" applyFill="1" applyBorder="1" applyAlignment="1">
      <alignment horizontal="centerContinuous" vertical="center" wrapText="1"/>
    </xf>
    <xf numFmtId="167" fontId="14" fillId="4" borderId="1" xfId="2" applyNumberFormat="1" applyFont="1" applyFill="1" applyBorder="1" applyAlignment="1">
      <alignment horizontal="centerContinuous" vertical="center"/>
    </xf>
    <xf numFmtId="167" fontId="14" fillId="4" borderId="1" xfId="2" quotePrefix="1" applyNumberFormat="1" applyFont="1" applyFill="1" applyBorder="1" applyAlignment="1">
      <alignment horizontal="center" vertical="center" wrapText="1"/>
    </xf>
    <xf numFmtId="43" fontId="9" fillId="5" borderId="7" xfId="1" applyFont="1" applyFill="1" applyBorder="1" applyAlignment="1">
      <alignment horizontal="centerContinuous" vertical="center"/>
    </xf>
    <xf numFmtId="43" fontId="9" fillId="5" borderId="8" xfId="1" applyFont="1" applyFill="1" applyBorder="1" applyAlignment="1">
      <alignment horizontal="centerContinuous" vertical="center"/>
    </xf>
    <xf numFmtId="43" fontId="9" fillId="5" borderId="9" xfId="1" applyFont="1" applyFill="1" applyBorder="1" applyAlignment="1">
      <alignment horizontal="centerContinuous" vertical="center"/>
    </xf>
    <xf numFmtId="43" fontId="9" fillId="5" borderId="7" xfId="1" applyFont="1" applyFill="1" applyBorder="1" applyAlignment="1">
      <alignment horizontal="centerContinuous" vertical="center" wrapText="1"/>
    </xf>
    <xf numFmtId="0" fontId="9" fillId="6" borderId="7" xfId="0" applyFont="1" applyFill="1" applyBorder="1" applyAlignment="1">
      <alignment horizontal="centerContinuous" vertical="center" wrapText="1"/>
    </xf>
    <xf numFmtId="166" fontId="9" fillId="6" borderId="8" xfId="3" applyNumberFormat="1" applyFont="1" applyFill="1" applyBorder="1" applyAlignment="1">
      <alignment horizontal="centerContinuous" vertical="center"/>
    </xf>
    <xf numFmtId="0" fontId="9" fillId="6" borderId="8" xfId="0" applyFont="1" applyFill="1" applyBorder="1" applyAlignment="1">
      <alignment horizontal="centerContinuous" vertical="center"/>
    </xf>
    <xf numFmtId="166" fontId="9" fillId="6" borderId="9" xfId="3" applyNumberFormat="1" applyFont="1" applyFill="1" applyBorder="1" applyAlignment="1">
      <alignment horizontal="centerContinuous" vertical="center"/>
    </xf>
    <xf numFmtId="0" fontId="9" fillId="7" borderId="7" xfId="0" applyFont="1" applyFill="1" applyBorder="1" applyAlignment="1">
      <alignment horizontal="centerContinuous" vertical="center" wrapText="1"/>
    </xf>
    <xf numFmtId="166" fontId="9" fillId="7" borderId="8" xfId="3" applyNumberFormat="1" applyFont="1" applyFill="1" applyBorder="1" applyAlignment="1">
      <alignment horizontal="centerContinuous" vertical="center"/>
    </xf>
    <xf numFmtId="0" fontId="9" fillId="7" borderId="8" xfId="0" applyFont="1" applyFill="1" applyBorder="1" applyAlignment="1">
      <alignment horizontal="centerContinuous" vertical="center"/>
    </xf>
    <xf numFmtId="166" fontId="9" fillId="7" borderId="9" xfId="3" applyNumberFormat="1" applyFont="1" applyFill="1" applyBorder="1" applyAlignment="1">
      <alignment horizontal="centerContinuous" vertical="center"/>
    </xf>
    <xf numFmtId="0" fontId="9" fillId="8" borderId="7" xfId="0" applyFont="1" applyFill="1" applyBorder="1" applyAlignment="1">
      <alignment horizontal="centerContinuous" vertical="center" wrapText="1"/>
    </xf>
    <xf numFmtId="166" fontId="9" fillId="8" borderId="9" xfId="3" applyNumberFormat="1" applyFont="1" applyFill="1" applyBorder="1" applyAlignment="1">
      <alignment horizontal="centerContinuous" vertical="center"/>
    </xf>
    <xf numFmtId="0" fontId="9" fillId="9" borderId="7" xfId="0" applyFont="1" applyFill="1" applyBorder="1" applyAlignment="1">
      <alignment horizontal="centerContinuous" vertical="center" wrapText="1"/>
    </xf>
    <xf numFmtId="166" fontId="9" fillId="9" borderId="8" xfId="3" applyNumberFormat="1" applyFont="1" applyFill="1" applyBorder="1" applyAlignment="1">
      <alignment horizontal="centerContinuous" vertical="center"/>
    </xf>
    <xf numFmtId="0" fontId="9" fillId="9" borderId="8" xfId="0" applyFont="1" applyFill="1" applyBorder="1" applyAlignment="1">
      <alignment horizontal="centerContinuous" vertical="center"/>
    </xf>
    <xf numFmtId="166" fontId="9" fillId="9" borderId="9" xfId="3" applyNumberFormat="1" applyFont="1" applyFill="1" applyBorder="1" applyAlignment="1">
      <alignment horizontal="centerContinuous" vertical="center"/>
    </xf>
    <xf numFmtId="164" fontId="16" fillId="0" borderId="7" xfId="2" applyFont="1" applyBorder="1" applyAlignment="1">
      <alignment horizontal="centerContinuous" vertical="center" wrapText="1"/>
    </xf>
    <xf numFmtId="166" fontId="16" fillId="0" borderId="8" xfId="3" applyNumberFormat="1" applyFont="1" applyBorder="1" applyAlignment="1">
      <alignment horizontal="centerContinuous" vertical="center"/>
    </xf>
    <xf numFmtId="164" fontId="16" fillId="0" borderId="8" xfId="2" applyFont="1" applyBorder="1" applyAlignment="1">
      <alignment horizontal="centerContinuous" vertical="center"/>
    </xf>
    <xf numFmtId="166" fontId="16" fillId="0" borderId="9" xfId="3" applyNumberFormat="1" applyFont="1" applyBorder="1" applyAlignment="1">
      <alignment horizontal="centerContinuous" vertical="center"/>
    </xf>
    <xf numFmtId="164" fontId="9" fillId="0" borderId="0" xfId="2" applyFont="1" applyAlignment="1">
      <alignment vertical="center"/>
    </xf>
    <xf numFmtId="164" fontId="10" fillId="10" borderId="14" xfId="2" applyFont="1" applyFill="1" applyBorder="1" applyAlignment="1">
      <alignment horizontal="center" vertical="center" wrapText="1"/>
    </xf>
    <xf numFmtId="164" fontId="10" fillId="7" borderId="14" xfId="2" applyFont="1" applyFill="1" applyBorder="1" applyAlignment="1">
      <alignment horizontal="center" vertical="center" wrapText="1"/>
    </xf>
    <xf numFmtId="164" fontId="14" fillId="4" borderId="10" xfId="2" applyFont="1" applyFill="1" applyBorder="1" applyAlignment="1">
      <alignment horizontal="center" vertical="center"/>
    </xf>
    <xf numFmtId="164" fontId="17" fillId="0" borderId="11" xfId="2" applyFont="1" applyBorder="1" applyAlignment="1">
      <alignment horizontal="centerContinuous" vertical="center"/>
    </xf>
    <xf numFmtId="166" fontId="17" fillId="0" borderId="15" xfId="3" applyNumberFormat="1" applyFont="1" applyBorder="1" applyAlignment="1">
      <alignment horizontal="centerContinuous" vertical="center"/>
    </xf>
    <xf numFmtId="164" fontId="9" fillId="0" borderId="11" xfId="2" applyFont="1" applyBorder="1" applyAlignment="1">
      <alignment horizontal="centerContinuous" vertical="center"/>
    </xf>
    <xf numFmtId="166" fontId="9" fillId="0" borderId="15" xfId="3" applyNumberFormat="1" applyFont="1" applyBorder="1" applyAlignment="1">
      <alignment horizontal="centerContinuous" vertical="center"/>
    </xf>
    <xf numFmtId="164" fontId="17" fillId="0" borderId="2" xfId="2" applyFont="1" applyBorder="1" applyAlignment="1">
      <alignment horizontal="centerContinuous" vertical="center"/>
    </xf>
    <xf numFmtId="166" fontId="17" fillId="0" borderId="1" xfId="3" applyNumberFormat="1" applyFont="1" applyBorder="1" applyAlignment="1">
      <alignment horizontal="centerContinuous" vertical="center"/>
    </xf>
    <xf numFmtId="164" fontId="9" fillId="0" borderId="2" xfId="2" applyFont="1" applyBorder="1" applyAlignment="1">
      <alignment horizontal="centerContinuous" vertical="center"/>
    </xf>
    <xf numFmtId="166" fontId="9" fillId="0" borderId="6" xfId="3" applyNumberFormat="1" applyFont="1" applyBorder="1" applyAlignment="1">
      <alignment horizontal="centerContinuous" vertical="center"/>
    </xf>
    <xf numFmtId="166" fontId="17" fillId="0" borderId="6" xfId="3" applyNumberFormat="1" applyFont="1" applyBorder="1" applyAlignment="1">
      <alignment horizontal="centerContinuous" vertical="center"/>
    </xf>
    <xf numFmtId="168" fontId="10" fillId="0" borderId="19" xfId="2" applyNumberFormat="1" applyFont="1" applyBorder="1" applyAlignment="1">
      <alignment horizontal="center" vertical="center" wrapText="1"/>
    </xf>
    <xf numFmtId="4" fontId="10" fillId="0" borderId="14" xfId="3" applyNumberFormat="1" applyFont="1" applyBorder="1" applyAlignment="1">
      <alignment horizontal="center" vertical="center"/>
    </xf>
    <xf numFmtId="164" fontId="14" fillId="4" borderId="16" xfId="2" applyFont="1" applyFill="1" applyBorder="1" applyAlignment="1">
      <alignment horizontal="center" vertical="center"/>
    </xf>
    <xf numFmtId="164" fontId="9" fillId="0" borderId="17" xfId="2" applyFont="1" applyBorder="1" applyAlignment="1">
      <alignment horizontal="center" vertical="center"/>
    </xf>
    <xf numFmtId="166" fontId="9" fillId="0" borderId="20" xfId="3" applyNumberFormat="1" applyFont="1" applyBorder="1" applyAlignment="1">
      <alignment horizontal="center" vertical="center"/>
    </xf>
    <xf numFmtId="164" fontId="9" fillId="0" borderId="21" xfId="2" applyFont="1" applyBorder="1" applyAlignment="1">
      <alignment horizontal="center" vertical="center"/>
    </xf>
    <xf numFmtId="164" fontId="10" fillId="0" borderId="10" xfId="2" applyFont="1" applyBorder="1" applyAlignment="1">
      <alignment horizontal="center" vertical="center"/>
    </xf>
    <xf numFmtId="164" fontId="9" fillId="0" borderId="10" xfId="2" applyFont="1" applyBorder="1" applyAlignment="1">
      <alignment vertical="center"/>
    </xf>
    <xf numFmtId="164" fontId="18" fillId="0" borderId="22" xfId="2" applyFont="1" applyBorder="1" applyAlignment="1">
      <alignment vertical="center"/>
    </xf>
    <xf numFmtId="37" fontId="9" fillId="0" borderId="23" xfId="2" applyNumberFormat="1" applyFont="1" applyBorder="1" applyAlignment="1">
      <alignment vertical="center"/>
    </xf>
    <xf numFmtId="4" fontId="9" fillId="0" borderId="0" xfId="3" applyNumberFormat="1" applyFont="1" applyAlignment="1">
      <alignment vertical="center"/>
    </xf>
    <xf numFmtId="10" fontId="13" fillId="0" borderId="0" xfId="3" applyNumberFormat="1" applyFont="1" applyAlignment="1">
      <alignment horizontal="center" vertical="center"/>
    </xf>
    <xf numFmtId="4" fontId="19" fillId="0" borderId="12" xfId="3" applyNumberFormat="1" applyFont="1" applyBorder="1" applyAlignment="1">
      <alignment vertical="center"/>
    </xf>
    <xf numFmtId="4" fontId="9" fillId="0" borderId="12" xfId="3" applyNumberFormat="1" applyFont="1" applyBorder="1" applyAlignment="1">
      <alignment vertical="center"/>
    </xf>
    <xf numFmtId="4" fontId="9" fillId="0" borderId="24" xfId="3" applyNumberFormat="1" applyFont="1" applyBorder="1" applyAlignment="1">
      <alignment vertical="center"/>
    </xf>
    <xf numFmtId="4" fontId="10" fillId="0" borderId="10" xfId="2" applyNumberFormat="1" applyFont="1" applyBorder="1" applyAlignment="1">
      <alignment horizontal="center" vertical="center"/>
    </xf>
    <xf numFmtId="4" fontId="10" fillId="0" borderId="10" xfId="3" applyNumberFormat="1" applyFont="1" applyBorder="1" applyAlignment="1">
      <alignment vertical="center"/>
    </xf>
    <xf numFmtId="4" fontId="10" fillId="0" borderId="10" xfId="3" applyNumberFormat="1" applyFont="1" applyBorder="1" applyAlignment="1">
      <alignment horizontal="center" vertical="center"/>
    </xf>
    <xf numFmtId="4" fontId="10" fillId="0" borderId="10" xfId="2" applyNumberFormat="1" applyFont="1" applyBorder="1" applyAlignment="1">
      <alignment vertical="center"/>
    </xf>
    <xf numFmtId="4" fontId="10" fillId="0" borderId="11" xfId="2" applyNumberFormat="1" applyFont="1" applyBorder="1" applyAlignment="1">
      <alignment vertical="center"/>
    </xf>
    <xf numFmtId="4" fontId="10" fillId="0" borderId="15" xfId="3" applyNumberFormat="1" applyFont="1" applyBorder="1" applyAlignment="1">
      <alignment vertical="center"/>
    </xf>
    <xf numFmtId="37" fontId="10" fillId="0" borderId="0" xfId="2" applyNumberFormat="1" applyFont="1" applyAlignment="1">
      <alignment vertical="center"/>
    </xf>
    <xf numFmtId="164" fontId="10" fillId="0" borderId="0" xfId="2" applyFont="1" applyAlignment="1">
      <alignment vertical="center"/>
    </xf>
    <xf numFmtId="4" fontId="9" fillId="9" borderId="0" xfId="3" applyNumberFormat="1" applyFont="1" applyFill="1" applyAlignment="1">
      <alignment vertical="center"/>
    </xf>
    <xf numFmtId="4" fontId="9" fillId="11" borderId="12" xfId="3" applyNumberFormat="1" applyFont="1" applyFill="1" applyBorder="1" applyAlignment="1">
      <alignment vertical="center"/>
    </xf>
    <xf numFmtId="4" fontId="9" fillId="12" borderId="12" xfId="3" applyNumberFormat="1" applyFont="1" applyFill="1" applyBorder="1" applyAlignment="1">
      <alignment vertical="center"/>
    </xf>
    <xf numFmtId="4" fontId="9" fillId="13" borderId="12" xfId="3" applyNumberFormat="1" applyFont="1" applyFill="1" applyBorder="1" applyAlignment="1">
      <alignment vertical="center"/>
    </xf>
    <xf numFmtId="4" fontId="10" fillId="13" borderId="10" xfId="2" applyNumberFormat="1" applyFont="1" applyFill="1" applyBorder="1" applyAlignment="1">
      <alignment horizontal="center" vertical="center"/>
    </xf>
    <xf numFmtId="4" fontId="10" fillId="11" borderId="10" xfId="3" applyNumberFormat="1" applyFont="1" applyFill="1" applyBorder="1" applyAlignment="1">
      <alignment vertical="center"/>
    </xf>
    <xf numFmtId="4" fontId="20" fillId="0" borderId="10" xfId="3" applyNumberFormat="1" applyFont="1" applyBorder="1" applyAlignment="1">
      <alignment horizontal="center" vertical="center"/>
    </xf>
    <xf numFmtId="4" fontId="10" fillId="14" borderId="10" xfId="2" applyNumberFormat="1" applyFont="1" applyFill="1" applyBorder="1" applyAlignment="1">
      <alignment horizontal="center" vertical="center"/>
    </xf>
    <xf numFmtId="4" fontId="10" fillId="15" borderId="10" xfId="3" applyNumberFormat="1" applyFont="1" applyFill="1" applyBorder="1" applyAlignment="1">
      <alignment vertical="center"/>
    </xf>
    <xf numFmtId="4" fontId="10" fillId="6" borderId="10" xfId="3" applyNumberFormat="1" applyFont="1" applyFill="1" applyBorder="1" applyAlignment="1">
      <alignment vertical="center"/>
    </xf>
    <xf numFmtId="4" fontId="10" fillId="11" borderId="11" xfId="2" applyNumberFormat="1" applyFont="1" applyFill="1" applyBorder="1" applyAlignment="1">
      <alignment vertical="center"/>
    </xf>
    <xf numFmtId="4" fontId="10" fillId="11" borderId="15" xfId="3" applyNumberFormat="1" applyFont="1" applyFill="1" applyBorder="1" applyAlignment="1">
      <alignment vertical="center"/>
    </xf>
    <xf numFmtId="164" fontId="10" fillId="0" borderId="10" xfId="2" applyFont="1" applyBorder="1" applyAlignment="1">
      <alignment vertical="center"/>
    </xf>
    <xf numFmtId="164" fontId="10" fillId="3" borderId="25" xfId="2" applyFont="1" applyFill="1" applyBorder="1" applyAlignment="1">
      <alignment horizontal="left" vertical="center"/>
    </xf>
    <xf numFmtId="164" fontId="10" fillId="3" borderId="25" xfId="2" applyFont="1" applyFill="1" applyBorder="1" applyAlignment="1">
      <alignment vertical="center"/>
    </xf>
    <xf numFmtId="4" fontId="10" fillId="3" borderId="25" xfId="3" applyNumberFormat="1" applyFont="1" applyFill="1" applyBorder="1" applyAlignment="1">
      <alignment vertical="center"/>
    </xf>
    <xf numFmtId="4" fontId="10" fillId="0" borderId="25" xfId="3" applyNumberFormat="1" applyFont="1" applyBorder="1" applyAlignment="1">
      <alignment vertical="center"/>
    </xf>
    <xf numFmtId="4" fontId="10" fillId="3" borderId="26" xfId="3" applyNumberFormat="1" applyFont="1" applyFill="1" applyBorder="1" applyAlignment="1">
      <alignment vertical="center"/>
    </xf>
    <xf numFmtId="4" fontId="10" fillId="3" borderId="27" xfId="2" applyNumberFormat="1" applyFont="1" applyFill="1" applyBorder="1" applyAlignment="1">
      <alignment vertical="center"/>
    </xf>
    <xf numFmtId="4" fontId="10" fillId="3" borderId="27" xfId="3" applyNumberFormat="1" applyFont="1" applyFill="1" applyBorder="1" applyAlignment="1">
      <alignment vertical="center"/>
    </xf>
    <xf numFmtId="4" fontId="11" fillId="3" borderId="27" xfId="2" applyNumberFormat="1" applyFont="1" applyFill="1" applyBorder="1" applyAlignment="1">
      <alignment vertical="center"/>
    </xf>
    <xf numFmtId="4" fontId="10" fillId="3" borderId="27" xfId="2" applyNumberFormat="1" applyFont="1" applyFill="1" applyBorder="1" applyAlignment="1">
      <alignment horizontal="center" vertical="center"/>
    </xf>
    <xf numFmtId="4" fontId="11" fillId="3" borderId="28" xfId="2" applyNumberFormat="1" applyFont="1" applyFill="1" applyBorder="1" applyAlignment="1">
      <alignment vertical="center"/>
    </xf>
    <xf numFmtId="4" fontId="10" fillId="3" borderId="28" xfId="2" applyNumberFormat="1" applyFont="1" applyFill="1" applyBorder="1" applyAlignment="1">
      <alignment vertical="center"/>
    </xf>
    <xf numFmtId="4" fontId="10" fillId="3" borderId="29" xfId="3" applyNumberFormat="1" applyFont="1" applyFill="1" applyBorder="1" applyAlignment="1">
      <alignment vertical="center"/>
    </xf>
    <xf numFmtId="4" fontId="10" fillId="3" borderId="30" xfId="3" applyNumberFormat="1" applyFont="1" applyFill="1" applyBorder="1" applyAlignment="1">
      <alignment vertical="center"/>
    </xf>
    <xf numFmtId="164" fontId="21" fillId="2" borderId="10" xfId="2" quotePrefix="1" applyFont="1" applyFill="1" applyBorder="1" applyAlignment="1">
      <alignment vertical="center"/>
    </xf>
    <xf numFmtId="164" fontId="9" fillId="13" borderId="31" xfId="2" applyFont="1" applyFill="1" applyBorder="1" applyAlignment="1">
      <alignment vertical="center"/>
    </xf>
    <xf numFmtId="37" fontId="9" fillId="13" borderId="32" xfId="2" applyNumberFormat="1" applyFont="1" applyFill="1" applyBorder="1" applyAlignment="1">
      <alignment vertical="center"/>
    </xf>
    <xf numFmtId="4" fontId="9" fillId="6" borderId="31" xfId="3" applyNumberFormat="1" applyFont="1" applyFill="1" applyBorder="1" applyAlignment="1">
      <alignment vertical="center"/>
    </xf>
    <xf numFmtId="4" fontId="9" fillId="0" borderId="31" xfId="3" applyNumberFormat="1" applyFont="1" applyBorder="1" applyAlignment="1">
      <alignment vertical="center"/>
    </xf>
    <xf numFmtId="4" fontId="9" fillId="12" borderId="33" xfId="3" applyNumberFormat="1" applyFont="1" applyFill="1" applyBorder="1" applyAlignment="1">
      <alignment vertical="center"/>
    </xf>
    <xf numFmtId="4" fontId="9" fillId="13" borderId="33" xfId="3" applyNumberFormat="1" applyFont="1" applyFill="1" applyBorder="1" applyAlignment="1">
      <alignment vertical="center"/>
    </xf>
    <xf numFmtId="4" fontId="10" fillId="13" borderId="34" xfId="2" applyNumberFormat="1" applyFont="1" applyFill="1" applyBorder="1" applyAlignment="1">
      <alignment horizontal="center" vertical="center"/>
    </xf>
    <xf numFmtId="4" fontId="10" fillId="16" borderId="34" xfId="3" applyNumberFormat="1" applyFont="1" applyFill="1" applyBorder="1" applyAlignment="1">
      <alignment vertical="center"/>
    </xf>
    <xf numFmtId="4" fontId="20" fillId="0" borderId="35" xfId="3" applyNumberFormat="1" applyFont="1" applyBorder="1" applyAlignment="1">
      <alignment horizontal="center" vertical="center"/>
    </xf>
    <xf numFmtId="4" fontId="10" fillId="0" borderId="34" xfId="2" applyNumberFormat="1" applyFont="1" applyBorder="1" applyAlignment="1">
      <alignment vertical="center"/>
    </xf>
    <xf numFmtId="169" fontId="10" fillId="14" borderId="34" xfId="2" applyNumberFormat="1" applyFont="1" applyFill="1" applyBorder="1" applyAlignment="1">
      <alignment horizontal="right" vertical="center"/>
    </xf>
    <xf numFmtId="4" fontId="10" fillId="6" borderId="34" xfId="3" applyNumberFormat="1" applyFont="1" applyFill="1" applyBorder="1" applyAlignment="1">
      <alignment vertical="center"/>
    </xf>
    <xf numFmtId="4" fontId="10" fillId="13" borderId="36" xfId="2" applyNumberFormat="1" applyFont="1" applyFill="1" applyBorder="1" applyAlignment="1">
      <alignment vertical="center"/>
    </xf>
    <xf numFmtId="4" fontId="10" fillId="0" borderId="37" xfId="3" applyNumberFormat="1" applyFont="1" applyBorder="1" applyAlignment="1">
      <alignment vertical="center"/>
    </xf>
    <xf numFmtId="4" fontId="10" fillId="13" borderId="38" xfId="2" applyNumberFormat="1" applyFont="1" applyFill="1" applyBorder="1" applyAlignment="1">
      <alignment vertical="center"/>
    </xf>
    <xf numFmtId="4" fontId="10" fillId="0" borderId="39" xfId="3" applyNumberFormat="1" applyFont="1" applyBorder="1" applyAlignment="1">
      <alignment vertical="center"/>
    </xf>
    <xf numFmtId="37" fontId="10" fillId="0" borderId="0" xfId="2" applyNumberFormat="1" applyFont="1" applyAlignment="1">
      <alignment horizontal="center" vertical="center"/>
    </xf>
    <xf numFmtId="164" fontId="9" fillId="13" borderId="0" xfId="2" applyFont="1" applyFill="1" applyAlignment="1">
      <alignment vertical="center"/>
    </xf>
    <xf numFmtId="37" fontId="9" fillId="13" borderId="23" xfId="2" applyNumberFormat="1" applyFont="1" applyFill="1" applyBorder="1" applyAlignment="1">
      <alignment vertical="center"/>
    </xf>
    <xf numFmtId="4" fontId="9" fillId="6" borderId="0" xfId="3" applyNumberFormat="1" applyFont="1" applyFill="1" applyAlignment="1">
      <alignment vertical="center"/>
    </xf>
    <xf numFmtId="4" fontId="20" fillId="0" borderId="40" xfId="3" applyNumberFormat="1" applyFont="1" applyBorder="1" applyAlignment="1">
      <alignment horizontal="center" vertical="center"/>
    </xf>
    <xf numFmtId="169" fontId="10" fillId="14" borderId="10" xfId="2" applyNumberFormat="1" applyFont="1" applyFill="1" applyBorder="1" applyAlignment="1">
      <alignment horizontal="right" vertical="center"/>
    </xf>
    <xf numFmtId="4" fontId="10" fillId="13" borderId="11" xfId="2" applyNumberFormat="1" applyFont="1" applyFill="1" applyBorder="1" applyAlignment="1">
      <alignment vertical="center"/>
    </xf>
    <xf numFmtId="165" fontId="10" fillId="0" borderId="0" xfId="3" applyFont="1" applyAlignment="1">
      <alignment vertical="center"/>
    </xf>
    <xf numFmtId="166" fontId="10" fillId="0" borderId="0" xfId="3" applyNumberFormat="1" applyFont="1" applyAlignment="1">
      <alignment vertical="center"/>
    </xf>
    <xf numFmtId="164" fontId="9" fillId="0" borderId="17" xfId="2" applyFont="1" applyBorder="1" applyAlignment="1">
      <alignment horizontal="center" vertical="center"/>
    </xf>
    <xf numFmtId="165" fontId="12" fillId="0" borderId="3" xfId="3" applyFont="1" applyBorder="1" applyAlignment="1">
      <alignment horizontal="center" vertical="center" wrapText="1"/>
    </xf>
    <xf numFmtId="165" fontId="10" fillId="0" borderId="12" xfId="3" applyFont="1" applyBorder="1" applyAlignment="1">
      <alignment horizontal="center" vertical="center"/>
    </xf>
    <xf numFmtId="165" fontId="10" fillId="0" borderId="18" xfId="3" applyFont="1" applyBorder="1" applyAlignment="1">
      <alignment horizontal="center" vertical="center"/>
    </xf>
    <xf numFmtId="164" fontId="9" fillId="0" borderId="1" xfId="2" applyFont="1" applyBorder="1" applyAlignment="1">
      <alignment horizontal="center" vertical="center"/>
    </xf>
    <xf numFmtId="164" fontId="9" fillId="0" borderId="10" xfId="2" applyFont="1" applyBorder="1" applyAlignment="1">
      <alignment horizontal="center" vertical="center"/>
    </xf>
    <xf numFmtId="164" fontId="9" fillId="0" borderId="16" xfId="2" applyFont="1" applyBorder="1" applyAlignment="1">
      <alignment horizontal="center" vertical="center"/>
    </xf>
    <xf numFmtId="164" fontId="9" fillId="0" borderId="1" xfId="2" applyFont="1" applyBorder="1" applyAlignment="1">
      <alignment horizontal="center" vertical="center" textRotation="90" wrapText="1"/>
    </xf>
    <xf numFmtId="164" fontId="9" fillId="0" borderId="10" xfId="2" applyFont="1" applyBorder="1" applyAlignment="1">
      <alignment horizontal="center" vertical="center" textRotation="90"/>
    </xf>
    <xf numFmtId="164" fontId="9" fillId="0" borderId="16" xfId="2" applyFont="1" applyBorder="1" applyAlignment="1">
      <alignment horizontal="center" vertical="center" textRotation="90"/>
    </xf>
    <xf numFmtId="164" fontId="9" fillId="0" borderId="2" xfId="2" applyFont="1" applyBorder="1" applyAlignment="1">
      <alignment horizontal="center" vertical="center"/>
    </xf>
    <xf numFmtId="164" fontId="9" fillId="0" borderId="11" xfId="2" applyFont="1" applyBorder="1" applyAlignment="1">
      <alignment horizontal="center" vertical="center"/>
    </xf>
    <xf numFmtId="164" fontId="9" fillId="0" borderId="17" xfId="2" applyFont="1" applyBorder="1" applyAlignment="1">
      <alignment horizontal="center" vertical="center"/>
    </xf>
    <xf numFmtId="165" fontId="10" fillId="0" borderId="2" xfId="3" applyFont="1" applyBorder="1" applyAlignment="1">
      <alignment horizontal="center" vertical="center" wrapText="1"/>
    </xf>
    <xf numFmtId="165" fontId="10" fillId="0" borderId="11" xfId="3" applyFont="1" applyBorder="1" applyAlignment="1">
      <alignment horizontal="center" vertical="center"/>
    </xf>
    <xf numFmtId="165" fontId="10" fillId="0" borderId="17" xfId="3" applyFont="1" applyBorder="1" applyAlignment="1">
      <alignment horizontal="center" vertical="center"/>
    </xf>
    <xf numFmtId="165" fontId="11" fillId="0" borderId="2" xfId="3" applyFont="1" applyBorder="1" applyAlignment="1">
      <alignment horizontal="center" vertical="center" textRotation="90" wrapText="1"/>
    </xf>
    <xf numFmtId="165" fontId="11" fillId="0" borderId="11" xfId="3" applyFont="1" applyBorder="1" applyAlignment="1">
      <alignment horizontal="center" vertical="center" textRotation="90" wrapText="1"/>
    </xf>
    <xf numFmtId="165" fontId="11" fillId="0" borderId="17" xfId="3" applyFont="1" applyBorder="1" applyAlignment="1">
      <alignment horizontal="center" vertical="center" textRotation="90" wrapText="1"/>
    </xf>
    <xf numFmtId="165" fontId="11" fillId="0" borderId="1" xfId="3" applyFont="1" applyBorder="1" applyAlignment="1">
      <alignment horizontal="center" vertical="center" textRotation="90" wrapText="1"/>
    </xf>
    <xf numFmtId="165" fontId="11" fillId="0" borderId="10" xfId="3" applyFont="1" applyBorder="1" applyAlignment="1">
      <alignment horizontal="center" vertical="center" textRotation="90" wrapText="1"/>
    </xf>
    <xf numFmtId="165" fontId="11" fillId="0" borderId="16" xfId="3" applyFont="1" applyBorder="1" applyAlignment="1">
      <alignment horizontal="center" vertical="center" textRotation="90" wrapText="1"/>
    </xf>
    <xf numFmtId="165" fontId="10" fillId="0" borderId="3" xfId="3" applyFont="1" applyBorder="1" applyAlignment="1">
      <alignment horizontal="center" vertical="center" wrapText="1"/>
    </xf>
    <xf numFmtId="165" fontId="10" fillId="0" borderId="3" xfId="3" quotePrefix="1" applyFont="1" applyBorder="1" applyAlignment="1">
      <alignment horizontal="center" vertical="center" wrapText="1"/>
    </xf>
    <xf numFmtId="164" fontId="9" fillId="0" borderId="6" xfId="2" applyFont="1" applyBorder="1" applyAlignment="1">
      <alignment horizontal="center" vertical="center"/>
    </xf>
    <xf numFmtId="164" fontId="9" fillId="0" borderId="15" xfId="2" applyFont="1" applyBorder="1" applyAlignment="1">
      <alignment horizontal="center" vertical="center"/>
    </xf>
    <xf numFmtId="165" fontId="10" fillId="0" borderId="3" xfId="3" applyFont="1" applyBorder="1" applyAlignment="1">
      <alignment horizontal="center" vertical="center"/>
    </xf>
    <xf numFmtId="164" fontId="10" fillId="0" borderId="4" xfId="2" applyFont="1" applyBorder="1" applyAlignment="1">
      <alignment horizontal="center" vertical="center" wrapText="1"/>
    </xf>
    <xf numFmtId="164" fontId="10" fillId="0" borderId="13" xfId="2" applyFont="1" applyBorder="1" applyAlignment="1">
      <alignment horizontal="center" vertical="center" wrapText="1"/>
    </xf>
    <xf numFmtId="165" fontId="9" fillId="0" borderId="2" xfId="3" applyFont="1" applyBorder="1" applyAlignment="1">
      <alignment horizontal="center" vertical="center" wrapText="1"/>
    </xf>
    <xf numFmtId="165" fontId="9" fillId="0" borderId="11" xfId="3" applyFont="1" applyBorder="1" applyAlignment="1">
      <alignment horizontal="center" vertical="center" wrapText="1"/>
    </xf>
    <xf numFmtId="165" fontId="9" fillId="0" borderId="17" xfId="3" applyFont="1" applyBorder="1" applyAlignment="1">
      <alignment horizontal="center" vertical="center" wrapText="1"/>
    </xf>
    <xf numFmtId="164" fontId="13" fillId="0" borderId="2" xfId="2" applyFont="1" applyBorder="1" applyAlignment="1">
      <alignment horizontal="center" vertical="center" wrapText="1"/>
    </xf>
    <xf numFmtId="164" fontId="13" fillId="0" borderId="5" xfId="2" applyFont="1" applyBorder="1" applyAlignment="1">
      <alignment horizontal="center" vertical="center" wrapText="1"/>
    </xf>
    <xf numFmtId="164" fontId="13" fillId="0" borderId="6" xfId="2" applyFont="1" applyBorder="1" applyAlignment="1">
      <alignment horizontal="center" vertical="center" wrapText="1"/>
    </xf>
    <xf numFmtId="164" fontId="10" fillId="0" borderId="6" xfId="2" applyFont="1" applyBorder="1" applyAlignment="1">
      <alignment horizontal="center" vertical="center" wrapText="1"/>
    </xf>
    <xf numFmtId="164" fontId="10" fillId="0" borderId="15" xfId="2" applyFont="1" applyBorder="1" applyAlignment="1">
      <alignment horizontal="center" vertical="center" wrapText="1"/>
    </xf>
    <xf numFmtId="164" fontId="10" fillId="0" borderId="20" xfId="2" applyFont="1" applyBorder="1" applyAlignment="1">
      <alignment horizontal="center" vertical="center" wrapText="1"/>
    </xf>
    <xf numFmtId="164" fontId="10" fillId="3" borderId="1" xfId="2" applyFont="1" applyFill="1" applyBorder="1" applyAlignment="1">
      <alignment horizontal="center" vertical="center" wrapText="1"/>
    </xf>
    <xf numFmtId="164" fontId="10" fillId="3" borderId="10" xfId="2" applyFont="1" applyFill="1" applyBorder="1" applyAlignment="1">
      <alignment horizontal="center" vertical="center" wrapText="1"/>
    </xf>
    <xf numFmtId="164" fontId="10" fillId="3" borderId="16" xfId="2" applyFont="1" applyFill="1" applyBorder="1" applyAlignment="1">
      <alignment horizontal="center" vertical="center" wrapText="1"/>
    </xf>
    <xf numFmtId="164" fontId="9" fillId="0" borderId="2" xfId="2" applyFont="1" applyBorder="1" applyAlignment="1">
      <alignment horizontal="center" vertical="center" wrapText="1"/>
    </xf>
    <xf numFmtId="164" fontId="9" fillId="0" borderId="6" xfId="2" applyFont="1" applyBorder="1" applyAlignment="1">
      <alignment horizontal="center" vertical="center" wrapText="1"/>
    </xf>
    <xf numFmtId="164" fontId="9" fillId="0" borderId="11" xfId="2" applyFont="1" applyBorder="1" applyAlignment="1">
      <alignment horizontal="center" vertical="center" wrapText="1"/>
    </xf>
    <xf numFmtId="164" fontId="9" fillId="0" borderId="15" xfId="2" applyFont="1" applyBorder="1" applyAlignment="1">
      <alignment horizontal="center" vertical="center" wrapText="1"/>
    </xf>
    <xf numFmtId="0" fontId="1" fillId="0" borderId="0" xfId="4"/>
    <xf numFmtId="0" fontId="1" fillId="0" borderId="0" xfId="4" applyAlignment="1">
      <alignment vertical="top"/>
    </xf>
    <xf numFmtId="0" fontId="39" fillId="0" borderId="41" xfId="4" applyFont="1" applyBorder="1"/>
    <xf numFmtId="0" fontId="1" fillId="0" borderId="41" xfId="4" applyBorder="1" applyAlignment="1">
      <alignment vertical="top"/>
    </xf>
    <xf numFmtId="0" fontId="1" fillId="0" borderId="41" xfId="4" applyBorder="1" applyAlignment="1">
      <alignment vertical="top" wrapText="1"/>
    </xf>
  </cellXfs>
  <cellStyles count="5">
    <cellStyle name="Komma" xfId="1" builtinId="3"/>
    <cellStyle name="Standard" xfId="0" builtinId="0"/>
    <cellStyle name="Standard 2" xfId="4" xr:uid="{81EB5601-8A9D-4C0F-89E0-FC897CFF7C0A}"/>
    <cellStyle name="Standard_000-BAB-2005 (neu MA-Kategorie)" xfId="2" xr:uid="{B081C84D-EB03-4C14-BF62-807D4018641B}"/>
    <cellStyle name="Währung_Rapport - Stundenliste BV" xfId="3" xr:uid="{B4A5F58C-B844-4C96-9C95-02C494916C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0-BAB-2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Verw.Vermögen (Bilanz + ER)"/>
      <sheetName val="2-Materialvorräte"/>
      <sheetName val="3-BEK"/>
      <sheetName val="4-Materialaufwand"/>
      <sheetName val="5-Unternehmerlohn"/>
      <sheetName val="5a-EK-Stunden+Löhne"/>
      <sheetName val="Stundenliste"/>
      <sheetName val="5b-GK-Stunden+Löhne"/>
      <sheetName val="5c-Absenzen"/>
      <sheetName val="5d-Mitarbeiterant. NPK"/>
      <sheetName val="6-Personalzusatzkosten"/>
      <sheetName val="7-Mietkosten"/>
      <sheetName val="8-übr.Betriebsaufwand"/>
      <sheetName val="9-Sonderkosten"/>
      <sheetName val="10-entl.Mit.-e.O.-Garantie"/>
      <sheetName val="11-Umsatz"/>
      <sheetName val="12-Vorjahres Werte"/>
      <sheetName val="BAB"/>
      <sheetName val="Betriebsergebnis"/>
      <sheetName val="Bilanz, ER, Kennzahlen"/>
      <sheetName val="Daten BV-Broschüre"/>
      <sheetName val="Daten GK für Teilnehmer"/>
      <sheetName val="Gruppen-Werte BV Vorjahr"/>
      <sheetName val="Daten für Auswertungen"/>
      <sheetName val="Daten GK-Strukturen"/>
      <sheetName val="Daten Grafiken"/>
    </sheetNames>
    <sheetDataSet>
      <sheetData sheetId="0">
        <row r="4">
          <cell r="A4"/>
        </row>
      </sheetData>
      <sheetData sheetId="1"/>
      <sheetData sheetId="2">
        <row r="22">
          <cell r="D22" t="str">
            <v>Andere Sparte</v>
          </cell>
        </row>
      </sheetData>
      <sheetData sheetId="3"/>
      <sheetData sheetId="4">
        <row r="19">
          <cell r="C19">
            <v>2080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144FF-7F56-497D-BA98-8BF492A1F663}">
  <sheetPr syncVertical="1" syncRef="I8" transitionEvaluation="1" transitionEntry="1" codeName="Tabelle20">
    <outlinePr summaryRight="0"/>
    <pageSetUpPr autoPageBreaks="0"/>
  </sheetPr>
  <dimension ref="A1:DA57"/>
  <sheetViews>
    <sheetView showZeros="0" tabSelected="1" showRuler="0" zoomScaleNormal="100" workbookViewId="0">
      <pane xSplit="8" ySplit="7" topLeftCell="I8" activePane="bottomRight" state="frozen"/>
      <selection pane="topRight" activeCell="I1" sqref="I1"/>
      <selection pane="bottomLeft" activeCell="A8" sqref="A8"/>
      <selection pane="bottomRight" activeCell="B10" sqref="B10"/>
    </sheetView>
  </sheetViews>
  <sheetFormatPr baseColWidth="10" defaultColWidth="11" defaultRowHeight="12.75" outlineLevelCol="1" x14ac:dyDescent="0.2"/>
  <cols>
    <col min="1" max="1" width="3.28515625" style="68" customWidth="1"/>
    <col min="2" max="2" width="4.28515625" style="68" customWidth="1"/>
    <col min="3" max="3" width="18.7109375" style="68" customWidth="1"/>
    <col min="4" max="4" width="15.7109375" style="68" customWidth="1"/>
    <col min="5" max="5" width="8.42578125" style="119" customWidth="1"/>
    <col min="6" max="9" width="4.7109375" style="119" customWidth="1" outlineLevel="1"/>
    <col min="10" max="12" width="8.42578125" style="119" customWidth="1"/>
    <col min="13" max="13" width="8.7109375" style="119" customWidth="1"/>
    <col min="14" max="14" width="8" style="68" customWidth="1"/>
    <col min="15" max="15" width="7" style="119" customWidth="1"/>
    <col min="16" max="19" width="4.28515625" style="119" customWidth="1"/>
    <col min="20" max="20" width="6.42578125" style="68" customWidth="1"/>
    <col min="21" max="21" width="4.7109375" style="68" customWidth="1"/>
    <col min="22" max="22" width="4" style="68" customWidth="1"/>
    <col min="23" max="23" width="4.7109375" style="68" customWidth="1"/>
    <col min="24" max="24" width="7.7109375" style="68" customWidth="1"/>
    <col min="25" max="28" width="6.85546875" style="68" customWidth="1"/>
    <col min="29" max="29" width="6.42578125" style="68" customWidth="1"/>
    <col min="30" max="30" width="7.85546875" style="120" customWidth="1" outlineLevel="1"/>
    <col min="31" max="31" width="5.85546875" style="68" customWidth="1"/>
    <col min="32" max="32" width="7.85546875" style="120" customWidth="1" outlineLevel="1"/>
    <col min="33" max="33" width="5.85546875" style="68" customWidth="1"/>
    <col min="34" max="34" width="7.85546875" style="120" customWidth="1" outlineLevel="1"/>
    <col min="35" max="35" width="5.85546875" style="68" customWidth="1"/>
    <col min="36" max="36" width="7.85546875" style="120" customWidth="1" outlineLevel="1"/>
    <col min="37" max="37" width="5.85546875" style="68" customWidth="1"/>
    <col min="38" max="38" width="7.85546875" style="120" customWidth="1" outlineLevel="1"/>
    <col min="39" max="39" width="5.85546875" style="68" customWidth="1"/>
    <col min="40" max="40" width="7.85546875" style="120" customWidth="1" outlineLevel="1"/>
    <col min="41" max="41" width="5.85546875" style="68" customWidth="1"/>
    <col min="42" max="42" width="7.85546875" style="120" customWidth="1" outlineLevel="1"/>
    <col min="43" max="43" width="5.85546875" style="68" customWidth="1"/>
    <col min="44" max="44" width="7.85546875" style="120" customWidth="1" outlineLevel="1"/>
    <col min="45" max="45" width="5.85546875" style="68" customWidth="1"/>
    <col min="46" max="46" width="7.85546875" style="120" customWidth="1" outlineLevel="1"/>
    <col min="47" max="47" width="6.28515625" style="68" customWidth="1"/>
    <col min="48" max="48" width="7.85546875" style="120" customWidth="1" outlineLevel="1"/>
    <col min="49" max="49" width="6.28515625" style="68" customWidth="1"/>
    <col min="50" max="50" width="7.85546875" style="120" customWidth="1" outlineLevel="1"/>
    <col min="51" max="51" width="6.28515625" style="68" customWidth="1"/>
    <col min="52" max="52" width="7.85546875" style="120" customWidth="1" outlineLevel="1"/>
    <col min="53" max="53" width="6.28515625" style="68" customWidth="1"/>
    <col min="54" max="54" width="7.85546875" style="120" customWidth="1" outlineLevel="1"/>
    <col min="55" max="55" width="6.28515625" style="68" customWidth="1"/>
    <col min="56" max="56" width="7.85546875" style="120" customWidth="1" outlineLevel="1"/>
    <col min="57" max="57" width="6.28515625" style="68" customWidth="1"/>
    <col min="58" max="58" width="7.85546875" style="120" customWidth="1" outlineLevel="1"/>
    <col min="59" max="59" width="6.28515625" style="68" customWidth="1"/>
    <col min="60" max="60" width="7.85546875" style="120" customWidth="1" outlineLevel="1"/>
    <col min="61" max="61" width="6.28515625" style="68" customWidth="1"/>
    <col min="62" max="62" width="7.85546875" style="120" customWidth="1" outlineLevel="1"/>
    <col min="63" max="63" width="6.28515625" style="68" customWidth="1"/>
    <col min="64" max="64" width="7.85546875" style="120" customWidth="1" outlineLevel="1"/>
    <col min="65" max="65" width="6.28515625" style="68" customWidth="1"/>
    <col min="66" max="66" width="7.85546875" style="120" customWidth="1" outlineLevel="1"/>
    <col min="67" max="67" width="6.28515625" style="68" customWidth="1"/>
    <col min="68" max="68" width="7.85546875" style="120" customWidth="1" outlineLevel="1"/>
    <col min="69" max="69" width="6.28515625" style="68" customWidth="1"/>
    <col min="70" max="70" width="7.85546875" style="120" customWidth="1" outlineLevel="1"/>
    <col min="71" max="71" width="6.28515625" style="68" customWidth="1"/>
    <col min="72" max="72" width="7.85546875" style="120" customWidth="1" outlineLevel="1"/>
    <col min="73" max="73" width="6.28515625" style="68" customWidth="1"/>
    <col min="74" max="74" width="7.85546875" style="120" customWidth="1" outlineLevel="1"/>
    <col min="75" max="75" width="6.28515625" style="68" customWidth="1"/>
    <col min="76" max="76" width="7.85546875" style="120" customWidth="1" outlineLevel="1"/>
    <col min="77" max="77" width="6.28515625" style="68" customWidth="1"/>
    <col min="78" max="78" width="7.85546875" style="120" customWidth="1" outlineLevel="1"/>
    <col min="79" max="79" width="6.28515625" style="68" customWidth="1"/>
    <col min="80" max="80" width="7.85546875" style="120" customWidth="1" outlineLevel="1"/>
    <col min="81" max="81" width="6.28515625" style="68" customWidth="1"/>
    <col min="82" max="82" width="7.85546875" style="120" customWidth="1" outlineLevel="1"/>
    <col min="83" max="83" width="6.28515625" style="68" customWidth="1"/>
    <col min="84" max="84" width="7.85546875" style="120" customWidth="1" outlineLevel="1"/>
    <col min="85" max="85" width="6.28515625" style="68" customWidth="1"/>
    <col min="86" max="86" width="7.85546875" style="120" customWidth="1" outlineLevel="1"/>
    <col min="87" max="87" width="6.28515625" style="68" customWidth="1"/>
    <col min="88" max="88" width="7.85546875" style="120" customWidth="1" outlineLevel="1"/>
    <col min="89" max="89" width="6.28515625" style="68" customWidth="1"/>
    <col min="90" max="90" width="7.85546875" style="120" customWidth="1" outlineLevel="1"/>
    <col min="91" max="91" width="6.28515625" style="68" customWidth="1"/>
    <col min="92" max="92" width="7.85546875" style="120" customWidth="1" outlineLevel="1"/>
    <col min="93" max="93" width="6.28515625" style="68" customWidth="1"/>
    <col min="94" max="94" width="7.85546875" style="120" customWidth="1" outlineLevel="1"/>
    <col min="95" max="95" width="6.28515625" style="68" customWidth="1"/>
    <col min="96" max="96" width="7.85546875" style="120" customWidth="1" outlineLevel="1"/>
    <col min="97" max="97" width="6.28515625" style="68" customWidth="1"/>
    <col min="98" max="98" width="7.85546875" style="120" customWidth="1" outlineLevel="1"/>
    <col min="99" max="99" width="6.28515625" style="68" customWidth="1"/>
    <col min="100" max="100" width="7.85546875" style="120" customWidth="1" outlineLevel="1"/>
    <col min="101" max="101" width="6.28515625" style="68" customWidth="1"/>
    <col min="102" max="102" width="7.85546875" style="120" customWidth="1" outlineLevel="1"/>
    <col min="103" max="103" width="6.28515625" style="68" customWidth="1"/>
    <col min="104" max="104" width="7.85546875" style="120" customWidth="1" outlineLevel="1"/>
    <col min="105" max="105" width="4.7109375" style="68" customWidth="1"/>
    <col min="106" max="16384" width="11" style="68"/>
  </cols>
  <sheetData>
    <row r="1" spans="1:105" s="3" customFormat="1" ht="24.95" customHeight="1" thickBot="1" x14ac:dyDescent="0.25">
      <c r="A1" s="1">
        <v>0</v>
      </c>
      <c r="B1" s="1"/>
      <c r="C1" s="2"/>
      <c r="E1" s="4" t="s">
        <v>0</v>
      </c>
      <c r="F1" s="4"/>
      <c r="G1" s="4"/>
      <c r="H1" s="4"/>
      <c r="I1" s="4"/>
      <c r="J1" s="5"/>
      <c r="K1" s="5"/>
      <c r="L1" s="5"/>
      <c r="M1" s="5"/>
      <c r="N1" s="5"/>
      <c r="O1" s="6"/>
      <c r="P1" s="6"/>
      <c r="Q1" s="6"/>
      <c r="R1" s="6"/>
      <c r="S1" s="6"/>
      <c r="T1" s="6"/>
      <c r="U1" s="6"/>
      <c r="V1" s="6"/>
      <c r="W1" s="6"/>
      <c r="X1" s="6"/>
      <c r="Y1" s="6"/>
      <c r="Z1" s="6"/>
      <c r="AA1" s="6"/>
      <c r="AB1" s="6"/>
      <c r="AC1" s="6"/>
      <c r="AD1" s="6"/>
      <c r="AF1" s="7"/>
      <c r="AH1" s="7"/>
      <c r="AJ1" s="7"/>
      <c r="AL1" s="7"/>
      <c r="AN1" s="7"/>
      <c r="AP1" s="7"/>
      <c r="AR1" s="7"/>
      <c r="AT1" s="7"/>
      <c r="AV1" s="7"/>
      <c r="AX1" s="7"/>
      <c r="AZ1" s="7"/>
      <c r="BB1" s="7"/>
      <c r="BD1" s="7"/>
      <c r="BF1" s="7"/>
      <c r="BH1" s="7"/>
      <c r="BJ1" s="7"/>
      <c r="BL1" s="7"/>
      <c r="BN1" s="7"/>
      <c r="BP1" s="7"/>
      <c r="BR1" s="7"/>
      <c r="BT1" s="7"/>
      <c r="BV1" s="7"/>
      <c r="BX1" s="7"/>
      <c r="BZ1" s="7"/>
      <c r="CB1" s="7"/>
      <c r="CD1" s="7"/>
      <c r="CF1" s="7"/>
      <c r="CH1" s="7"/>
      <c r="CJ1" s="7"/>
      <c r="CL1" s="7"/>
      <c r="CN1" s="7"/>
      <c r="CP1" s="7"/>
      <c r="CR1" s="7"/>
      <c r="CT1" s="7"/>
      <c r="CV1" s="7"/>
      <c r="CX1" s="7"/>
      <c r="CZ1" s="7"/>
    </row>
    <row r="2" spans="1:105" s="33" customFormat="1" ht="26.25" customHeight="1" x14ac:dyDescent="0.2">
      <c r="A2" s="125"/>
      <c r="B2" s="128" t="s">
        <v>1</v>
      </c>
      <c r="C2" s="131" t="s">
        <v>2</v>
      </c>
      <c r="D2" s="125" t="s">
        <v>3</v>
      </c>
      <c r="E2" s="134" t="s">
        <v>4</v>
      </c>
      <c r="F2" s="137" t="s">
        <v>5</v>
      </c>
      <c r="G2" s="137" t="s">
        <v>6</v>
      </c>
      <c r="H2" s="140" t="s">
        <v>7</v>
      </c>
      <c r="I2" s="140" t="s">
        <v>8</v>
      </c>
      <c r="J2" s="143" t="s">
        <v>9</v>
      </c>
      <c r="K2" s="144" t="s">
        <v>10</v>
      </c>
      <c r="L2" s="122" t="s">
        <v>11</v>
      </c>
      <c r="M2" s="147" t="s">
        <v>12</v>
      </c>
      <c r="N2" s="148" t="s">
        <v>13</v>
      </c>
      <c r="O2" s="150" t="s">
        <v>14</v>
      </c>
      <c r="P2" s="153" t="s">
        <v>15</v>
      </c>
      <c r="Q2" s="154"/>
      <c r="R2" s="154"/>
      <c r="S2" s="155"/>
      <c r="T2" s="156" t="s">
        <v>16</v>
      </c>
      <c r="U2" s="159" t="s">
        <v>17</v>
      </c>
      <c r="V2" s="159" t="s">
        <v>18</v>
      </c>
      <c r="W2" s="159" t="s">
        <v>19</v>
      </c>
      <c r="X2" s="8" t="s">
        <v>20</v>
      </c>
      <c r="Y2" s="9" t="s">
        <v>21</v>
      </c>
      <c r="Z2" s="9" t="s">
        <v>22</v>
      </c>
      <c r="AA2" s="10" t="s">
        <v>23</v>
      </c>
      <c r="AB2" s="9" t="s">
        <v>24</v>
      </c>
      <c r="AC2" s="131" t="s">
        <v>25</v>
      </c>
      <c r="AD2" s="145"/>
      <c r="AE2" s="131" t="s">
        <v>26</v>
      </c>
      <c r="AF2" s="145"/>
      <c r="AG2" s="131" t="s">
        <v>27</v>
      </c>
      <c r="AH2" s="145"/>
      <c r="AI2" s="131" t="s">
        <v>28</v>
      </c>
      <c r="AJ2" s="145"/>
      <c r="AK2" s="162" t="s">
        <v>29</v>
      </c>
      <c r="AL2" s="163"/>
      <c r="AM2" s="162" t="s">
        <v>30</v>
      </c>
      <c r="AN2" s="145"/>
      <c r="AO2" s="162" t="s">
        <v>31</v>
      </c>
      <c r="AP2" s="163"/>
      <c r="AQ2" s="162" t="s">
        <v>32</v>
      </c>
      <c r="AR2" s="145"/>
      <c r="AS2" s="131" t="s">
        <v>33</v>
      </c>
      <c r="AT2" s="145"/>
      <c r="AU2" s="11" t="s">
        <v>34</v>
      </c>
      <c r="AV2" s="12"/>
      <c r="AW2" s="12"/>
      <c r="AX2" s="13"/>
      <c r="AY2" s="14" t="s">
        <v>35</v>
      </c>
      <c r="AZ2" s="12"/>
      <c r="BA2" s="12"/>
      <c r="BB2" s="13"/>
      <c r="BC2" s="11" t="s">
        <v>36</v>
      </c>
      <c r="BD2" s="13"/>
      <c r="BE2" s="15" t="s">
        <v>37</v>
      </c>
      <c r="BF2" s="16"/>
      <c r="BG2" s="17"/>
      <c r="BH2" s="18"/>
      <c r="BI2" s="15" t="s">
        <v>38</v>
      </c>
      <c r="BJ2" s="16"/>
      <c r="BK2" s="17"/>
      <c r="BL2" s="18"/>
      <c r="BM2" s="19" t="s">
        <v>39</v>
      </c>
      <c r="BN2" s="20"/>
      <c r="BO2" s="21"/>
      <c r="BP2" s="22"/>
      <c r="BQ2" s="19" t="s">
        <v>40</v>
      </c>
      <c r="BR2" s="20"/>
      <c r="BS2" s="21"/>
      <c r="BT2" s="22"/>
      <c r="BU2" s="19" t="s">
        <v>41</v>
      </c>
      <c r="BV2" s="20"/>
      <c r="BW2" s="21"/>
      <c r="BX2" s="22"/>
      <c r="BY2" s="19" t="s">
        <v>42</v>
      </c>
      <c r="BZ2" s="20"/>
      <c r="CA2" s="21"/>
      <c r="CB2" s="22"/>
      <c r="CC2" s="19" t="s">
        <v>43</v>
      </c>
      <c r="CD2" s="20"/>
      <c r="CE2" s="21"/>
      <c r="CF2" s="22"/>
      <c r="CG2" s="19" t="s">
        <v>44</v>
      </c>
      <c r="CH2" s="20"/>
      <c r="CI2" s="21"/>
      <c r="CJ2" s="22"/>
      <c r="CK2" s="23" t="s">
        <v>45</v>
      </c>
      <c r="CL2" s="24"/>
      <c r="CM2" s="23" t="s">
        <v>46</v>
      </c>
      <c r="CN2" s="24"/>
      <c r="CO2" s="25" t="s">
        <v>47</v>
      </c>
      <c r="CP2" s="26"/>
      <c r="CQ2" s="27"/>
      <c r="CR2" s="28"/>
      <c r="CS2" s="25" t="s">
        <v>48</v>
      </c>
      <c r="CT2" s="26"/>
      <c r="CU2" s="27"/>
      <c r="CV2" s="28"/>
      <c r="CW2" s="29" t="s">
        <v>69</v>
      </c>
      <c r="CX2" s="30"/>
      <c r="CY2" s="31"/>
      <c r="CZ2" s="32"/>
    </row>
    <row r="3" spans="1:105" s="33" customFormat="1" ht="13.5" customHeight="1" x14ac:dyDescent="0.2">
      <c r="A3" s="126"/>
      <c r="B3" s="129"/>
      <c r="C3" s="132"/>
      <c r="D3" s="126"/>
      <c r="E3" s="135"/>
      <c r="F3" s="138"/>
      <c r="G3" s="138"/>
      <c r="H3" s="141"/>
      <c r="I3" s="141"/>
      <c r="J3" s="123"/>
      <c r="K3" s="123"/>
      <c r="L3" s="123"/>
      <c r="M3" s="123"/>
      <c r="N3" s="149"/>
      <c r="O3" s="151"/>
      <c r="P3" s="34" t="s">
        <v>49</v>
      </c>
      <c r="Q3" s="35" t="s">
        <v>50</v>
      </c>
      <c r="R3" s="35" t="s">
        <v>51</v>
      </c>
      <c r="S3" s="35" t="s">
        <v>52</v>
      </c>
      <c r="T3" s="157"/>
      <c r="U3" s="160"/>
      <c r="V3" s="160"/>
      <c r="W3" s="160"/>
      <c r="X3" s="36" t="s">
        <v>53</v>
      </c>
      <c r="Y3" s="36" t="s">
        <v>54</v>
      </c>
      <c r="Z3" s="36" t="s">
        <v>55</v>
      </c>
      <c r="AA3" s="36" t="s">
        <v>56</v>
      </c>
      <c r="AB3" s="36" t="s">
        <v>57</v>
      </c>
      <c r="AC3" s="132"/>
      <c r="AD3" s="146"/>
      <c r="AE3" s="132"/>
      <c r="AF3" s="146"/>
      <c r="AG3" s="132"/>
      <c r="AH3" s="146"/>
      <c r="AI3" s="132"/>
      <c r="AJ3" s="146"/>
      <c r="AK3" s="164"/>
      <c r="AL3" s="165"/>
      <c r="AM3" s="132"/>
      <c r="AN3" s="146"/>
      <c r="AO3" s="164"/>
      <c r="AP3" s="165"/>
      <c r="AQ3" s="132"/>
      <c r="AR3" s="146"/>
      <c r="AS3" s="132"/>
      <c r="AT3" s="146"/>
      <c r="AU3" s="37" t="s">
        <v>58</v>
      </c>
      <c r="AV3" s="38"/>
      <c r="AW3" s="39" t="s">
        <v>59</v>
      </c>
      <c r="AX3" s="40"/>
      <c r="AY3" s="37" t="s">
        <v>58</v>
      </c>
      <c r="AZ3" s="38"/>
      <c r="BA3" s="39" t="s">
        <v>59</v>
      </c>
      <c r="BB3" s="40"/>
      <c r="BC3" s="37" t="s">
        <v>58</v>
      </c>
      <c r="BD3" s="38"/>
      <c r="BE3" s="37" t="s">
        <v>58</v>
      </c>
      <c r="BF3" s="38"/>
      <c r="BG3" s="39" t="s">
        <v>59</v>
      </c>
      <c r="BH3" s="40"/>
      <c r="BI3" s="37" t="s">
        <v>58</v>
      </c>
      <c r="BJ3" s="38"/>
      <c r="BK3" s="39" t="s">
        <v>59</v>
      </c>
      <c r="BL3" s="40"/>
      <c r="BM3" s="37" t="s">
        <v>58</v>
      </c>
      <c r="BN3" s="38"/>
      <c r="BO3" s="39" t="s">
        <v>59</v>
      </c>
      <c r="BP3" s="40"/>
      <c r="BQ3" s="37" t="s">
        <v>58</v>
      </c>
      <c r="BR3" s="38"/>
      <c r="BS3" s="39" t="s">
        <v>59</v>
      </c>
      <c r="BT3" s="40"/>
      <c r="BU3" s="37" t="s">
        <v>58</v>
      </c>
      <c r="BV3" s="38"/>
      <c r="BW3" s="39" t="s">
        <v>59</v>
      </c>
      <c r="BX3" s="40"/>
      <c r="BY3" s="37" t="s">
        <v>58</v>
      </c>
      <c r="BZ3" s="38"/>
      <c r="CA3" s="39" t="s">
        <v>59</v>
      </c>
      <c r="CB3" s="40"/>
      <c r="CC3" s="37" t="s">
        <v>58</v>
      </c>
      <c r="CD3" s="38"/>
      <c r="CE3" s="39" t="s">
        <v>59</v>
      </c>
      <c r="CF3" s="40"/>
      <c r="CG3" s="41" t="s">
        <v>58</v>
      </c>
      <c r="CH3" s="42"/>
      <c r="CI3" s="43" t="s">
        <v>59</v>
      </c>
      <c r="CJ3" s="44"/>
      <c r="CK3" s="41" t="s">
        <v>58</v>
      </c>
      <c r="CL3" s="45"/>
      <c r="CM3" s="41" t="s">
        <v>58</v>
      </c>
      <c r="CN3" s="45"/>
      <c r="CO3" s="41" t="s">
        <v>58</v>
      </c>
      <c r="CP3" s="45"/>
      <c r="CQ3" s="43" t="s">
        <v>59</v>
      </c>
      <c r="CR3" s="44"/>
      <c r="CS3" s="37" t="s">
        <v>58</v>
      </c>
      <c r="CT3" s="38"/>
      <c r="CU3" s="39" t="s">
        <v>59</v>
      </c>
      <c r="CV3" s="40"/>
      <c r="CW3" s="37" t="s">
        <v>58</v>
      </c>
      <c r="CX3" s="38"/>
      <c r="CY3" s="39" t="s">
        <v>59</v>
      </c>
      <c r="CZ3" s="40"/>
    </row>
    <row r="4" spans="1:105" s="51" customFormat="1" ht="13.5" customHeight="1" x14ac:dyDescent="0.2">
      <c r="A4" s="127"/>
      <c r="B4" s="130"/>
      <c r="C4" s="133"/>
      <c r="D4" s="127"/>
      <c r="E4" s="136"/>
      <c r="F4" s="139"/>
      <c r="G4" s="139"/>
      <c r="H4" s="142"/>
      <c r="I4" s="142"/>
      <c r="J4" s="124"/>
      <c r="K4" s="124"/>
      <c r="L4" s="124"/>
      <c r="M4" s="124"/>
      <c r="N4" s="46">
        <v>2080</v>
      </c>
      <c r="O4" s="152"/>
      <c r="P4" s="47">
        <f>4770/174</f>
        <v>27.413793103448278</v>
      </c>
      <c r="Q4" s="47">
        <f>4500/174</f>
        <v>25.862068965517242</v>
      </c>
      <c r="R4" s="47">
        <f>4300/174</f>
        <v>24.712643678160919</v>
      </c>
      <c r="S4" s="47">
        <f>4200/174</f>
        <v>24.137931034482758</v>
      </c>
      <c r="T4" s="158"/>
      <c r="U4" s="161"/>
      <c r="V4" s="161"/>
      <c r="W4" s="161"/>
      <c r="X4" s="48" t="s">
        <v>60</v>
      </c>
      <c r="Y4" s="48" t="s">
        <v>61</v>
      </c>
      <c r="Z4" s="48" t="s">
        <v>62</v>
      </c>
      <c r="AA4" s="48" t="s">
        <v>63</v>
      </c>
      <c r="AB4" s="48" t="s">
        <v>63</v>
      </c>
      <c r="AC4" s="49" t="s">
        <v>64</v>
      </c>
      <c r="AD4" s="50" t="s">
        <v>65</v>
      </c>
      <c r="AE4" s="49" t="s">
        <v>64</v>
      </c>
      <c r="AF4" s="50" t="s">
        <v>65</v>
      </c>
      <c r="AG4" s="49" t="s">
        <v>64</v>
      </c>
      <c r="AH4" s="50" t="s">
        <v>65</v>
      </c>
      <c r="AI4" s="49" t="s">
        <v>64</v>
      </c>
      <c r="AJ4" s="50" t="s">
        <v>65</v>
      </c>
      <c r="AK4" s="49" t="s">
        <v>64</v>
      </c>
      <c r="AL4" s="50" t="s">
        <v>65</v>
      </c>
      <c r="AM4" s="49" t="s">
        <v>66</v>
      </c>
      <c r="AN4" s="50" t="s">
        <v>65</v>
      </c>
      <c r="AO4" s="49" t="s">
        <v>64</v>
      </c>
      <c r="AP4" s="50" t="s">
        <v>65</v>
      </c>
      <c r="AQ4" s="49" t="s">
        <v>64</v>
      </c>
      <c r="AR4" s="50" t="s">
        <v>65</v>
      </c>
      <c r="AS4" s="49" t="s">
        <v>64</v>
      </c>
      <c r="AT4" s="50" t="s">
        <v>65</v>
      </c>
      <c r="AU4" s="49" t="s">
        <v>64</v>
      </c>
      <c r="AV4" s="50" t="s">
        <v>65</v>
      </c>
      <c r="AW4" s="49" t="s">
        <v>64</v>
      </c>
      <c r="AX4" s="50" t="s">
        <v>65</v>
      </c>
      <c r="AY4" s="49" t="s">
        <v>64</v>
      </c>
      <c r="AZ4" s="50" t="s">
        <v>65</v>
      </c>
      <c r="BA4" s="49" t="s">
        <v>64</v>
      </c>
      <c r="BB4" s="50" t="s">
        <v>65</v>
      </c>
      <c r="BC4" s="49" t="s">
        <v>64</v>
      </c>
      <c r="BD4" s="50" t="s">
        <v>65</v>
      </c>
      <c r="BE4" s="49" t="s">
        <v>64</v>
      </c>
      <c r="BF4" s="50" t="s">
        <v>65</v>
      </c>
      <c r="BG4" s="49" t="s">
        <v>64</v>
      </c>
      <c r="BH4" s="50" t="s">
        <v>65</v>
      </c>
      <c r="BI4" s="49" t="s">
        <v>64</v>
      </c>
      <c r="BJ4" s="50" t="s">
        <v>65</v>
      </c>
      <c r="BK4" s="49" t="s">
        <v>64</v>
      </c>
      <c r="BL4" s="50" t="s">
        <v>65</v>
      </c>
      <c r="BM4" s="49" t="s">
        <v>64</v>
      </c>
      <c r="BN4" s="50" t="s">
        <v>65</v>
      </c>
      <c r="BO4" s="49" t="s">
        <v>64</v>
      </c>
      <c r="BP4" s="50" t="s">
        <v>65</v>
      </c>
      <c r="BQ4" s="49" t="s">
        <v>64</v>
      </c>
      <c r="BR4" s="50" t="s">
        <v>65</v>
      </c>
      <c r="BS4" s="49" t="s">
        <v>64</v>
      </c>
      <c r="BT4" s="50" t="s">
        <v>65</v>
      </c>
      <c r="BU4" s="49" t="s">
        <v>64</v>
      </c>
      <c r="BV4" s="50" t="s">
        <v>65</v>
      </c>
      <c r="BW4" s="49" t="s">
        <v>64</v>
      </c>
      <c r="BX4" s="50" t="s">
        <v>65</v>
      </c>
      <c r="BY4" s="49" t="s">
        <v>64</v>
      </c>
      <c r="BZ4" s="50" t="s">
        <v>65</v>
      </c>
      <c r="CA4" s="49" t="s">
        <v>64</v>
      </c>
      <c r="CB4" s="50" t="s">
        <v>65</v>
      </c>
      <c r="CC4" s="49" t="s">
        <v>64</v>
      </c>
      <c r="CD4" s="50" t="s">
        <v>65</v>
      </c>
      <c r="CE4" s="49" t="s">
        <v>64</v>
      </c>
      <c r="CF4" s="50" t="s">
        <v>65</v>
      </c>
      <c r="CG4" s="49" t="s">
        <v>64</v>
      </c>
      <c r="CH4" s="50" t="s">
        <v>65</v>
      </c>
      <c r="CI4" s="49" t="s">
        <v>64</v>
      </c>
      <c r="CJ4" s="50" t="s">
        <v>65</v>
      </c>
      <c r="CK4" s="49" t="s">
        <v>64</v>
      </c>
      <c r="CL4" s="50" t="s">
        <v>65</v>
      </c>
      <c r="CM4" s="49" t="s">
        <v>64</v>
      </c>
      <c r="CN4" s="50" t="s">
        <v>65</v>
      </c>
      <c r="CO4" s="49" t="s">
        <v>64</v>
      </c>
      <c r="CP4" s="50" t="s">
        <v>65</v>
      </c>
      <c r="CQ4" s="49" t="s">
        <v>64</v>
      </c>
      <c r="CR4" s="50" t="s">
        <v>65</v>
      </c>
      <c r="CS4" s="49" t="s">
        <v>64</v>
      </c>
      <c r="CT4" s="50" t="s">
        <v>65</v>
      </c>
      <c r="CU4" s="49" t="s">
        <v>64</v>
      </c>
      <c r="CV4" s="50" t="s">
        <v>65</v>
      </c>
      <c r="CW4" s="49" t="s">
        <v>64</v>
      </c>
      <c r="CX4" s="50" t="s">
        <v>65</v>
      </c>
      <c r="CY4" s="49" t="s">
        <v>64</v>
      </c>
      <c r="CZ4" s="50" t="s">
        <v>65</v>
      </c>
    </row>
    <row r="5" spans="1:105" ht="13.5" x14ac:dyDescent="0.2">
      <c r="A5" s="52"/>
      <c r="B5" s="53"/>
      <c r="C5" s="54" t="s">
        <v>67</v>
      </c>
      <c r="D5" s="55"/>
      <c r="E5" s="56"/>
      <c r="F5" s="57"/>
      <c r="G5" s="57"/>
      <c r="H5" s="57"/>
      <c r="I5" s="57"/>
      <c r="J5" s="58"/>
      <c r="K5" s="59"/>
      <c r="L5" s="60"/>
      <c r="M5" s="59"/>
      <c r="N5" s="61"/>
      <c r="O5" s="62">
        <f>IF(E5=0,0,($E5+$M5)/$N5)</f>
        <v>0</v>
      </c>
      <c r="P5" s="62"/>
      <c r="Q5" s="63"/>
      <c r="R5" s="62"/>
      <c r="S5" s="62"/>
      <c r="T5" s="64">
        <f t="shared" ref="T5:T57" si="0">AC5+AE5+AG5+AI5+AK5+AM5+AO5+AQ5+AS5+AU5+AW5+AY5+BA5+BC5+BE5+BG5+BI5+BK5+BM5+BO5+BQ5+BS5+BY5+CA5+BU5+BW5+CC5+CE5+CG5+CI5+CK5+CM5+CO5+CQ5+CS5+CU5+CW5+CY5</f>
        <v>0</v>
      </c>
      <c r="U5" s="61"/>
      <c r="V5" s="61"/>
      <c r="W5" s="61"/>
      <c r="X5" s="62"/>
      <c r="Y5" s="62"/>
      <c r="Z5" s="62"/>
      <c r="AA5" s="62"/>
      <c r="AB5" s="62"/>
      <c r="AC5" s="65">
        <f>Y5+Z5+AB5-AA5</f>
        <v>0</v>
      </c>
      <c r="AD5" s="66">
        <f>AC5*$O5+X5</f>
        <v>0</v>
      </c>
      <c r="AE5" s="65"/>
      <c r="AF5" s="66">
        <f>AE5*$O5</f>
        <v>0</v>
      </c>
      <c r="AG5" s="65"/>
      <c r="AH5" s="66">
        <f>AG5*$O5</f>
        <v>0</v>
      </c>
      <c r="AI5" s="65"/>
      <c r="AJ5" s="66">
        <f>AI5*$O5</f>
        <v>0</v>
      </c>
      <c r="AK5" s="65"/>
      <c r="AL5" s="66">
        <f>AK5*$O5</f>
        <v>0</v>
      </c>
      <c r="AM5" s="65"/>
      <c r="AN5" s="66">
        <f>AM5*$O5</f>
        <v>0</v>
      </c>
      <c r="AO5" s="65"/>
      <c r="AP5" s="66">
        <f>AO5*$O5</f>
        <v>0</v>
      </c>
      <c r="AQ5" s="65"/>
      <c r="AR5" s="66">
        <f>AQ5*$O5</f>
        <v>0</v>
      </c>
      <c r="AS5" s="65"/>
      <c r="AT5" s="66">
        <f>AS5*$O5</f>
        <v>0</v>
      </c>
      <c r="AU5" s="65"/>
      <c r="AV5" s="66">
        <f>AU5*$O5</f>
        <v>0</v>
      </c>
      <c r="AW5" s="65"/>
      <c r="AX5" s="66">
        <f>AW5*$O5</f>
        <v>0</v>
      </c>
      <c r="AY5" s="65"/>
      <c r="AZ5" s="66">
        <f>AY5*$O5</f>
        <v>0</v>
      </c>
      <c r="BA5" s="65"/>
      <c r="BB5" s="66">
        <f>BA5*$O5</f>
        <v>0</v>
      </c>
      <c r="BC5" s="65"/>
      <c r="BD5" s="66">
        <f>BC5*$O5</f>
        <v>0</v>
      </c>
      <c r="BE5" s="65"/>
      <c r="BF5" s="66">
        <f>BE5*$O5</f>
        <v>0</v>
      </c>
      <c r="BG5" s="65"/>
      <c r="BH5" s="66">
        <f>BG5*$O5</f>
        <v>0</v>
      </c>
      <c r="BI5" s="65"/>
      <c r="BJ5" s="66">
        <f>BI5*$O5</f>
        <v>0</v>
      </c>
      <c r="BK5" s="65"/>
      <c r="BL5" s="66">
        <f>BK5*$O5</f>
        <v>0</v>
      </c>
      <c r="BM5" s="65"/>
      <c r="BN5" s="66">
        <f>BM5*$O5</f>
        <v>0</v>
      </c>
      <c r="BO5" s="65"/>
      <c r="BP5" s="66">
        <f>BO5*$O5</f>
        <v>0</v>
      </c>
      <c r="BQ5" s="65"/>
      <c r="BR5" s="66">
        <f>BQ5*$O5</f>
        <v>0</v>
      </c>
      <c r="BS5" s="65"/>
      <c r="BT5" s="66">
        <f>BS5*$O5</f>
        <v>0</v>
      </c>
      <c r="BU5" s="65"/>
      <c r="BV5" s="66">
        <f>BU5*$O5</f>
        <v>0</v>
      </c>
      <c r="BW5" s="65"/>
      <c r="BX5" s="66">
        <f>BW5*$O5</f>
        <v>0</v>
      </c>
      <c r="BY5" s="65"/>
      <c r="BZ5" s="66">
        <f>BY5*$O5</f>
        <v>0</v>
      </c>
      <c r="CA5" s="65"/>
      <c r="CB5" s="66">
        <f>CA5*$O5</f>
        <v>0</v>
      </c>
      <c r="CC5" s="65"/>
      <c r="CD5" s="66">
        <f>CC5*$O5</f>
        <v>0</v>
      </c>
      <c r="CE5" s="65"/>
      <c r="CF5" s="66">
        <f>CE5*$O5</f>
        <v>0</v>
      </c>
      <c r="CG5" s="65"/>
      <c r="CH5" s="66">
        <f>CG5*$O5</f>
        <v>0</v>
      </c>
      <c r="CI5" s="65"/>
      <c r="CJ5" s="66">
        <f>CI5*$O5</f>
        <v>0</v>
      </c>
      <c r="CK5" s="65"/>
      <c r="CL5" s="66">
        <f>CK5*$O5</f>
        <v>0</v>
      </c>
      <c r="CM5" s="65"/>
      <c r="CN5" s="66">
        <f>CM5*$O5</f>
        <v>0</v>
      </c>
      <c r="CO5" s="65"/>
      <c r="CP5" s="66">
        <f>CO5*$O5</f>
        <v>0</v>
      </c>
      <c r="CQ5" s="65"/>
      <c r="CR5" s="66">
        <f>CQ5*$O5</f>
        <v>0</v>
      </c>
      <c r="CS5" s="65"/>
      <c r="CT5" s="66">
        <f>CS5*$O5</f>
        <v>0</v>
      </c>
      <c r="CU5" s="65"/>
      <c r="CV5" s="66">
        <f>CU5*$O5</f>
        <v>0</v>
      </c>
      <c r="CW5" s="65"/>
      <c r="CX5" s="66">
        <f>CW5*$O5</f>
        <v>0</v>
      </c>
      <c r="CY5" s="65"/>
      <c r="CZ5" s="66">
        <f>CY5*$O5</f>
        <v>0</v>
      </c>
      <c r="DA5" s="67" t="str">
        <f>IF(CW5+CY5&gt;0,"AS","")</f>
        <v/>
      </c>
    </row>
    <row r="6" spans="1:105" ht="14.25" thickBot="1" x14ac:dyDescent="0.25">
      <c r="A6" s="52"/>
      <c r="B6" s="53"/>
      <c r="C6" s="33"/>
      <c r="D6" s="55"/>
      <c r="E6" s="69">
        <f>0/108.333*100/(100%+SUM(F6:I6))</f>
        <v>0</v>
      </c>
      <c r="F6" s="57">
        <v>0.1017</v>
      </c>
      <c r="G6" s="57">
        <v>0.10639999999999999</v>
      </c>
      <c r="H6" s="57">
        <v>0.13039999999999999</v>
      </c>
      <c r="I6" s="57">
        <v>3.5099999999999999E-2</v>
      </c>
      <c r="J6" s="70">
        <f>E6*SUM(F6:I6)</f>
        <v>0</v>
      </c>
      <c r="K6" s="70">
        <f>(E6+J6)*8.33%</f>
        <v>0</v>
      </c>
      <c r="L6" s="71"/>
      <c r="M6" s="72"/>
      <c r="N6" s="73"/>
      <c r="O6" s="74">
        <f>IF(E6=0,0,($E6+$M6)/$N6)</f>
        <v>0</v>
      </c>
      <c r="P6" s="75">
        <f t="shared" ref="P6" si="1">IF(O6="#DIV/0!",0,IF(AND($BE6&gt;0,$O6&lt;$P$4),"X",""))</f>
        <v>0</v>
      </c>
      <c r="Q6" s="75" t="str">
        <f t="shared" ref="Q6:Q57" si="2">IF(AND($BQ6&gt;0,$O6&lt;$Q$4),"X","")</f>
        <v/>
      </c>
      <c r="R6" s="75" t="str">
        <f t="shared" ref="R6:R57" si="3">IF(AND($BU6&gt;0,$O6&lt;$R$4),"X","")</f>
        <v/>
      </c>
      <c r="S6" s="75" t="str">
        <f t="shared" ref="S6:S57" si="4">IF(AND($BY6&gt;0,$O6&lt;$S$4),"X","")</f>
        <v/>
      </c>
      <c r="T6" s="64">
        <f t="shared" si="0"/>
        <v>0</v>
      </c>
      <c r="U6" s="76">
        <f t="shared" ref="U6:U57" si="5">IF(T6=0,0,(AU6+AY6+BC6+BE6+BI6+BM6+BQ6+BU6+BY6+CC6+CG6+CK6+CM6+CO6+CS6+CW6)/T6%)</f>
        <v>0</v>
      </c>
      <c r="V6" s="76">
        <f t="shared" ref="V6:V57" si="6">IF(T6=0,0,(AE6+AG6+AI6+AK6+AM6+AO6+AQ6+AS6+AW6+BA6+BG6+BK6+BO6+BS6+BW6+CA6+CE6+CI6+CQ6+CU6+CY6)/T6%)</f>
        <v>0</v>
      </c>
      <c r="W6" s="76">
        <f t="shared" ref="W6:W7" si="7">IF(T6=0,0,AC6/T6%)</f>
        <v>0</v>
      </c>
      <c r="X6" s="77"/>
      <c r="Y6" s="77"/>
      <c r="Z6" s="78"/>
      <c r="AA6" s="78"/>
      <c r="AB6" s="78"/>
      <c r="AC6" s="79">
        <f>IF(O6=0,0,((AD6-X6)/O6))</f>
        <v>0</v>
      </c>
      <c r="AD6" s="80">
        <f>IF(J6=0,AC6*$O6+X6,J6+X6+(Y6*O6))</f>
        <v>0</v>
      </c>
      <c r="AE6" s="65"/>
      <c r="AF6" s="66">
        <f>AE6*$O6</f>
        <v>0</v>
      </c>
      <c r="AG6" s="65"/>
      <c r="AH6" s="66">
        <f>AG6*$O6</f>
        <v>0</v>
      </c>
      <c r="AI6" s="65"/>
      <c r="AJ6" s="66">
        <f>AI6*$O6</f>
        <v>0</v>
      </c>
      <c r="AK6" s="65"/>
      <c r="AL6" s="66">
        <f>AK6*$O6</f>
        <v>0</v>
      </c>
      <c r="AM6" s="65"/>
      <c r="AN6" s="66">
        <f>AM6*$O6</f>
        <v>0</v>
      </c>
      <c r="AO6" s="65"/>
      <c r="AP6" s="66">
        <f>AO6*$O6</f>
        <v>0</v>
      </c>
      <c r="AQ6" s="65"/>
      <c r="AR6" s="66">
        <f>AQ6*$O6</f>
        <v>0</v>
      </c>
      <c r="AS6" s="65"/>
      <c r="AT6" s="66">
        <f>AS6*$O6</f>
        <v>0</v>
      </c>
      <c r="AU6" s="65"/>
      <c r="AV6" s="66">
        <f>AU6*$O6</f>
        <v>0</v>
      </c>
      <c r="AW6" s="65"/>
      <c r="AX6" s="66">
        <f>AW6*$O6</f>
        <v>0</v>
      </c>
      <c r="AY6" s="65"/>
      <c r="AZ6" s="66">
        <f>AY6*$O6</f>
        <v>0</v>
      </c>
      <c r="BA6" s="65"/>
      <c r="BB6" s="66">
        <f>BA6*$O6</f>
        <v>0</v>
      </c>
      <c r="BC6" s="65"/>
      <c r="BD6" s="66">
        <f>BC6*$O6</f>
        <v>0</v>
      </c>
      <c r="BE6" s="65"/>
      <c r="BF6" s="66">
        <f>BE6*$O6</f>
        <v>0</v>
      </c>
      <c r="BG6" s="65"/>
      <c r="BH6" s="66">
        <f>BG6*$O6</f>
        <v>0</v>
      </c>
      <c r="BI6" s="65"/>
      <c r="BJ6" s="66">
        <f>BI6*$O6</f>
        <v>0</v>
      </c>
      <c r="BK6" s="65"/>
      <c r="BL6" s="66">
        <f>BK6*$O6</f>
        <v>0</v>
      </c>
      <c r="BM6" s="65"/>
      <c r="BN6" s="66">
        <f>BM6*$O6</f>
        <v>0</v>
      </c>
      <c r="BO6" s="65"/>
      <c r="BP6" s="66">
        <f>BO6*$O6</f>
        <v>0</v>
      </c>
      <c r="BQ6" s="65"/>
      <c r="BR6" s="66">
        <f>BQ6*$O6</f>
        <v>0</v>
      </c>
      <c r="BS6" s="65"/>
      <c r="BT6" s="66">
        <f>BS6*$O6</f>
        <v>0</v>
      </c>
      <c r="BU6" s="65"/>
      <c r="BV6" s="66">
        <f>BU6*$O6</f>
        <v>0</v>
      </c>
      <c r="BW6" s="65"/>
      <c r="BX6" s="66">
        <f>BW6*$O6</f>
        <v>0</v>
      </c>
      <c r="BY6" s="65"/>
      <c r="BZ6" s="66">
        <f>BY6*$O6</f>
        <v>0</v>
      </c>
      <c r="CA6" s="65"/>
      <c r="CB6" s="66">
        <f>CA6*$O6</f>
        <v>0</v>
      </c>
      <c r="CC6" s="65"/>
      <c r="CD6" s="66">
        <f>CC6*$O6</f>
        <v>0</v>
      </c>
      <c r="CE6" s="65"/>
      <c r="CF6" s="66">
        <f>CE6*$O6</f>
        <v>0</v>
      </c>
      <c r="CG6" s="65"/>
      <c r="CH6" s="66">
        <f>CG6*$O6</f>
        <v>0</v>
      </c>
      <c r="CI6" s="65"/>
      <c r="CJ6" s="66">
        <f>CI6*$O6</f>
        <v>0</v>
      </c>
      <c r="CK6" s="65"/>
      <c r="CL6" s="66">
        <f>CK6*$O6</f>
        <v>0</v>
      </c>
      <c r="CM6" s="65"/>
      <c r="CN6" s="66">
        <f>CM6*$O6</f>
        <v>0</v>
      </c>
      <c r="CO6" s="65"/>
      <c r="CP6" s="66">
        <f>CO6*$O6</f>
        <v>0</v>
      </c>
      <c r="CQ6" s="65"/>
      <c r="CR6" s="66">
        <f>CQ6*$O6</f>
        <v>0</v>
      </c>
      <c r="CS6" s="65"/>
      <c r="CT6" s="66">
        <f>CS6*$O6</f>
        <v>0</v>
      </c>
      <c r="CU6" s="65"/>
      <c r="CV6" s="66">
        <f>CU6*$O6</f>
        <v>0</v>
      </c>
      <c r="CW6" s="65"/>
      <c r="CX6" s="66">
        <f>CW6*$O6</f>
        <v>0</v>
      </c>
      <c r="CY6" s="65"/>
      <c r="CZ6" s="66">
        <f>CY6*$O6</f>
        <v>0</v>
      </c>
      <c r="DA6" s="67"/>
    </row>
    <row r="7" spans="1:105" ht="15" customHeight="1" thickBot="1" x14ac:dyDescent="0.25">
      <c r="A7" s="52"/>
      <c r="B7" s="81"/>
      <c r="C7" s="82" t="s">
        <v>68</v>
      </c>
      <c r="D7" s="83"/>
      <c r="E7" s="84">
        <f>SUM(E8:E57)</f>
        <v>0</v>
      </c>
      <c r="F7" s="85"/>
      <c r="G7" s="85"/>
      <c r="H7" s="85"/>
      <c r="I7" s="85"/>
      <c r="J7" s="86">
        <f>SUM(J8:J57)</f>
        <v>0</v>
      </c>
      <c r="K7" s="86">
        <f>SUM(K8:K57)</f>
        <v>0</v>
      </c>
      <c r="L7" s="86">
        <f>SUM(L8:L57)</f>
        <v>0</v>
      </c>
      <c r="M7" s="86">
        <f>SUM(M8:M57)</f>
        <v>0</v>
      </c>
      <c r="N7" s="87"/>
      <c r="O7" s="88"/>
      <c r="P7" s="88"/>
      <c r="Q7" s="88"/>
      <c r="R7" s="88"/>
      <c r="S7" s="88"/>
      <c r="T7" s="89">
        <f t="shared" si="0"/>
        <v>0</v>
      </c>
      <c r="U7" s="90">
        <f t="shared" si="5"/>
        <v>0</v>
      </c>
      <c r="V7" s="90">
        <f t="shared" si="6"/>
        <v>0</v>
      </c>
      <c r="W7" s="90">
        <f t="shared" si="7"/>
        <v>0</v>
      </c>
      <c r="X7" s="91"/>
      <c r="Y7" s="91"/>
      <c r="Z7" s="91"/>
      <c r="AA7" s="91"/>
      <c r="AB7" s="91"/>
      <c r="AC7" s="92">
        <f t="shared" ref="AC7:CN7" si="8">SUM(AC8:AC57)</f>
        <v>0</v>
      </c>
      <c r="AD7" s="93">
        <f t="shared" si="8"/>
        <v>0</v>
      </c>
      <c r="AE7" s="92">
        <f t="shared" si="8"/>
        <v>0</v>
      </c>
      <c r="AF7" s="93">
        <f t="shared" si="8"/>
        <v>0</v>
      </c>
      <c r="AG7" s="92">
        <f t="shared" si="8"/>
        <v>0</v>
      </c>
      <c r="AH7" s="93">
        <f t="shared" si="8"/>
        <v>0</v>
      </c>
      <c r="AI7" s="92">
        <f t="shared" si="8"/>
        <v>0</v>
      </c>
      <c r="AJ7" s="93">
        <f t="shared" si="8"/>
        <v>0</v>
      </c>
      <c r="AK7" s="92">
        <f t="shared" si="8"/>
        <v>0</v>
      </c>
      <c r="AL7" s="93">
        <f t="shared" si="8"/>
        <v>0</v>
      </c>
      <c r="AM7" s="92">
        <f t="shared" si="8"/>
        <v>0</v>
      </c>
      <c r="AN7" s="93">
        <f t="shared" si="8"/>
        <v>0</v>
      </c>
      <c r="AO7" s="92">
        <f t="shared" si="8"/>
        <v>0</v>
      </c>
      <c r="AP7" s="93">
        <f t="shared" si="8"/>
        <v>0</v>
      </c>
      <c r="AQ7" s="92">
        <f t="shared" si="8"/>
        <v>0</v>
      </c>
      <c r="AR7" s="93">
        <f t="shared" si="8"/>
        <v>0</v>
      </c>
      <c r="AS7" s="92">
        <f t="shared" si="8"/>
        <v>0</v>
      </c>
      <c r="AT7" s="93">
        <f t="shared" si="8"/>
        <v>0</v>
      </c>
      <c r="AU7" s="92">
        <f t="shared" si="8"/>
        <v>0</v>
      </c>
      <c r="AV7" s="93">
        <f t="shared" si="8"/>
        <v>0</v>
      </c>
      <c r="AW7" s="92">
        <f t="shared" si="8"/>
        <v>0</v>
      </c>
      <c r="AX7" s="93">
        <f t="shared" si="8"/>
        <v>0</v>
      </c>
      <c r="AY7" s="92">
        <f t="shared" si="8"/>
        <v>0</v>
      </c>
      <c r="AZ7" s="93">
        <f t="shared" si="8"/>
        <v>0</v>
      </c>
      <c r="BA7" s="92">
        <f t="shared" si="8"/>
        <v>0</v>
      </c>
      <c r="BB7" s="93">
        <f t="shared" si="8"/>
        <v>0</v>
      </c>
      <c r="BC7" s="92">
        <f t="shared" si="8"/>
        <v>0</v>
      </c>
      <c r="BD7" s="93">
        <f t="shared" si="8"/>
        <v>0</v>
      </c>
      <c r="BE7" s="92">
        <f t="shared" si="8"/>
        <v>0</v>
      </c>
      <c r="BF7" s="93">
        <f t="shared" si="8"/>
        <v>0</v>
      </c>
      <c r="BG7" s="92">
        <f t="shared" si="8"/>
        <v>0</v>
      </c>
      <c r="BH7" s="93">
        <f t="shared" si="8"/>
        <v>0</v>
      </c>
      <c r="BI7" s="92">
        <f t="shared" si="8"/>
        <v>0</v>
      </c>
      <c r="BJ7" s="93">
        <f t="shared" si="8"/>
        <v>0</v>
      </c>
      <c r="BK7" s="92">
        <f t="shared" si="8"/>
        <v>0</v>
      </c>
      <c r="BL7" s="93">
        <f t="shared" si="8"/>
        <v>0</v>
      </c>
      <c r="BM7" s="92">
        <f t="shared" si="8"/>
        <v>0</v>
      </c>
      <c r="BN7" s="93">
        <f t="shared" si="8"/>
        <v>0</v>
      </c>
      <c r="BO7" s="92">
        <f t="shared" si="8"/>
        <v>0</v>
      </c>
      <c r="BP7" s="93">
        <f t="shared" si="8"/>
        <v>0</v>
      </c>
      <c r="BQ7" s="92">
        <f t="shared" si="8"/>
        <v>0</v>
      </c>
      <c r="BR7" s="93">
        <f t="shared" si="8"/>
        <v>0</v>
      </c>
      <c r="BS7" s="92">
        <f t="shared" si="8"/>
        <v>0</v>
      </c>
      <c r="BT7" s="93">
        <f t="shared" si="8"/>
        <v>0</v>
      </c>
      <c r="BU7" s="92">
        <f t="shared" si="8"/>
        <v>0</v>
      </c>
      <c r="BV7" s="93">
        <f t="shared" si="8"/>
        <v>0</v>
      </c>
      <c r="BW7" s="92">
        <f t="shared" si="8"/>
        <v>0</v>
      </c>
      <c r="BX7" s="93">
        <f t="shared" si="8"/>
        <v>0</v>
      </c>
      <c r="BY7" s="92">
        <f t="shared" si="8"/>
        <v>0</v>
      </c>
      <c r="BZ7" s="93">
        <f t="shared" si="8"/>
        <v>0</v>
      </c>
      <c r="CA7" s="92">
        <f t="shared" si="8"/>
        <v>0</v>
      </c>
      <c r="CB7" s="93">
        <f t="shared" si="8"/>
        <v>0</v>
      </c>
      <c r="CC7" s="92">
        <f t="shared" si="8"/>
        <v>0</v>
      </c>
      <c r="CD7" s="93">
        <f t="shared" si="8"/>
        <v>0</v>
      </c>
      <c r="CE7" s="92">
        <f t="shared" si="8"/>
        <v>0</v>
      </c>
      <c r="CF7" s="93">
        <f t="shared" si="8"/>
        <v>0</v>
      </c>
      <c r="CG7" s="92">
        <f t="shared" si="8"/>
        <v>0</v>
      </c>
      <c r="CH7" s="93">
        <f t="shared" si="8"/>
        <v>0</v>
      </c>
      <c r="CI7" s="92">
        <f t="shared" si="8"/>
        <v>0</v>
      </c>
      <c r="CJ7" s="93">
        <f t="shared" si="8"/>
        <v>0</v>
      </c>
      <c r="CK7" s="92">
        <f t="shared" si="8"/>
        <v>0</v>
      </c>
      <c r="CL7" s="93">
        <f t="shared" si="8"/>
        <v>0</v>
      </c>
      <c r="CM7" s="92">
        <f t="shared" si="8"/>
        <v>0</v>
      </c>
      <c r="CN7" s="93">
        <f t="shared" si="8"/>
        <v>0</v>
      </c>
      <c r="CO7" s="92">
        <f t="shared" ref="CO7:CZ7" si="9">SUM(CO8:CO57)</f>
        <v>0</v>
      </c>
      <c r="CP7" s="93">
        <f t="shared" si="9"/>
        <v>0</v>
      </c>
      <c r="CQ7" s="92">
        <f t="shared" si="9"/>
        <v>0</v>
      </c>
      <c r="CR7" s="93">
        <f t="shared" si="9"/>
        <v>0</v>
      </c>
      <c r="CS7" s="92">
        <f t="shared" si="9"/>
        <v>0</v>
      </c>
      <c r="CT7" s="93">
        <f t="shared" si="9"/>
        <v>0</v>
      </c>
      <c r="CU7" s="92">
        <f t="shared" si="9"/>
        <v>0</v>
      </c>
      <c r="CV7" s="94">
        <f t="shared" si="9"/>
        <v>0</v>
      </c>
      <c r="CW7" s="92">
        <f t="shared" si="9"/>
        <v>0</v>
      </c>
      <c r="CX7" s="93">
        <f t="shared" si="9"/>
        <v>0</v>
      </c>
      <c r="CY7" s="92">
        <f t="shared" si="9"/>
        <v>0</v>
      </c>
      <c r="CZ7" s="94">
        <f t="shared" si="9"/>
        <v>0</v>
      </c>
      <c r="DA7" s="67"/>
    </row>
    <row r="8" spans="1:105" s="33" customFormat="1" ht="14.25" thickBot="1" x14ac:dyDescent="0.25">
      <c r="A8" s="95">
        <f>ROW()-7</f>
        <v>1</v>
      </c>
      <c r="B8" s="95"/>
      <c r="C8" s="96"/>
      <c r="D8" s="97"/>
      <c r="E8" s="98"/>
      <c r="F8" s="99"/>
      <c r="G8" s="99"/>
      <c r="H8" s="99"/>
      <c r="I8" s="99"/>
      <c r="J8" s="100"/>
      <c r="K8" s="100"/>
      <c r="L8" s="100"/>
      <c r="M8" s="101"/>
      <c r="N8" s="102"/>
      <c r="O8" s="103">
        <f t="shared" ref="O8:O57" si="10">IF(E8=0,0,($E8+$M8)/$N8)</f>
        <v>0</v>
      </c>
      <c r="P8" s="104">
        <f t="shared" ref="P8:P57" si="11">IF(O8="#DIV/0!",0,IF(AND($BE8&gt;0,$O8&lt;$P$4),"X",""))</f>
        <v>0</v>
      </c>
      <c r="Q8" s="104" t="str">
        <f t="shared" si="2"/>
        <v/>
      </c>
      <c r="R8" s="104" t="str">
        <f t="shared" si="3"/>
        <v/>
      </c>
      <c r="S8" s="104" t="str">
        <f t="shared" si="4"/>
        <v/>
      </c>
      <c r="T8" s="105">
        <f t="shared" si="0"/>
        <v>0</v>
      </c>
      <c r="U8" s="106">
        <f t="shared" si="5"/>
        <v>0</v>
      </c>
      <c r="V8" s="106">
        <f t="shared" si="6"/>
        <v>0</v>
      </c>
      <c r="W8" s="106">
        <f>IF(T8=0,0,AC8/T8%)</f>
        <v>0</v>
      </c>
      <c r="X8" s="107"/>
      <c r="Y8" s="107"/>
      <c r="Z8" s="107"/>
      <c r="AA8" s="107"/>
      <c r="AB8" s="107"/>
      <c r="AC8" s="108">
        <f>Y8+Z8+AB8-AA8</f>
        <v>0</v>
      </c>
      <c r="AD8" s="109">
        <f t="shared" ref="AD8:AD57" si="12">AC8*$O8+X8</f>
        <v>0</v>
      </c>
      <c r="AE8" s="108"/>
      <c r="AF8" s="109">
        <f t="shared" ref="AF8:AF57" si="13">AE8*$O8</f>
        <v>0</v>
      </c>
      <c r="AG8" s="108"/>
      <c r="AH8" s="109">
        <f t="shared" ref="AH8:AH57" si="14">AG8*$O8</f>
        <v>0</v>
      </c>
      <c r="AI8" s="108"/>
      <c r="AJ8" s="109">
        <f t="shared" ref="AJ8:AJ57" si="15">AI8*$O8</f>
        <v>0</v>
      </c>
      <c r="AK8" s="108"/>
      <c r="AL8" s="109">
        <f t="shared" ref="AL8:AL57" si="16">AK8*$O8</f>
        <v>0</v>
      </c>
      <c r="AM8" s="108"/>
      <c r="AN8" s="109">
        <f t="shared" ref="AN8:AN57" si="17">AM8*$O8</f>
        <v>0</v>
      </c>
      <c r="AO8" s="108"/>
      <c r="AP8" s="109">
        <f t="shared" ref="AP8:AP57" si="18">AO8*$O8</f>
        <v>0</v>
      </c>
      <c r="AQ8" s="108"/>
      <c r="AR8" s="109">
        <f t="shared" ref="AR8:AR57" si="19">AQ8*$O8</f>
        <v>0</v>
      </c>
      <c r="AS8" s="108"/>
      <c r="AT8" s="109">
        <f t="shared" ref="AT8:AT57" si="20">AS8*$O8</f>
        <v>0</v>
      </c>
      <c r="AU8" s="108"/>
      <c r="AV8" s="109">
        <f t="shared" ref="AV8:AV57" si="21">AU8*$O8</f>
        <v>0</v>
      </c>
      <c r="AW8" s="108"/>
      <c r="AX8" s="109">
        <f t="shared" ref="AX8:AX57" si="22">AW8*$O8</f>
        <v>0</v>
      </c>
      <c r="AY8" s="108"/>
      <c r="AZ8" s="109">
        <f t="shared" ref="AZ8:AZ57" si="23">AY8*$O8</f>
        <v>0</v>
      </c>
      <c r="BA8" s="108"/>
      <c r="BB8" s="109">
        <f t="shared" ref="BB8:BB57" si="24">BA8*$O8</f>
        <v>0</v>
      </c>
      <c r="BC8" s="108"/>
      <c r="BD8" s="109">
        <f t="shared" ref="BD8:BD57" si="25">BC8*$O8</f>
        <v>0</v>
      </c>
      <c r="BE8" s="110"/>
      <c r="BF8" s="111">
        <f t="shared" ref="BF8:BF57" si="26">BE8*$O8</f>
        <v>0</v>
      </c>
      <c r="BG8" s="110"/>
      <c r="BH8" s="111">
        <f t="shared" ref="BH8:BH57" si="27">BG8*$O8</f>
        <v>0</v>
      </c>
      <c r="BI8" s="110"/>
      <c r="BJ8" s="111">
        <f t="shared" ref="BJ8:BJ57" si="28">BI8*$O8</f>
        <v>0</v>
      </c>
      <c r="BK8" s="110"/>
      <c r="BL8" s="111">
        <f t="shared" ref="BL8:BL57" si="29">BK8*$O8</f>
        <v>0</v>
      </c>
      <c r="BM8" s="110"/>
      <c r="BN8" s="111">
        <f t="shared" ref="BN8:BN57" si="30">BM8*$O8</f>
        <v>0</v>
      </c>
      <c r="BO8" s="110"/>
      <c r="BP8" s="111">
        <f t="shared" ref="BP8:BP57" si="31">BO8*$O8</f>
        <v>0</v>
      </c>
      <c r="BQ8" s="110"/>
      <c r="BR8" s="111">
        <f t="shared" ref="BR8:BR57" si="32">BQ8*$O8</f>
        <v>0</v>
      </c>
      <c r="BS8" s="110"/>
      <c r="BT8" s="111">
        <f t="shared" ref="BT8:BT57" si="33">BS8*$O8</f>
        <v>0</v>
      </c>
      <c r="BU8" s="110"/>
      <c r="BV8" s="111">
        <f t="shared" ref="BV8:BV57" si="34">BU8*$O8</f>
        <v>0</v>
      </c>
      <c r="BW8" s="110"/>
      <c r="BX8" s="111">
        <f t="shared" ref="BX8:BX57" si="35">BW8*$O8</f>
        <v>0</v>
      </c>
      <c r="BY8" s="110"/>
      <c r="BZ8" s="111">
        <f t="shared" ref="BZ8:BZ57" si="36">BY8*$O8</f>
        <v>0</v>
      </c>
      <c r="CA8" s="110"/>
      <c r="CB8" s="111">
        <f t="shared" ref="CB8:CB57" si="37">CA8*$O8</f>
        <v>0</v>
      </c>
      <c r="CC8" s="110"/>
      <c r="CD8" s="111">
        <f t="shared" ref="CD8:CD57" si="38">CC8*$O8</f>
        <v>0</v>
      </c>
      <c r="CE8" s="110"/>
      <c r="CF8" s="111">
        <f t="shared" ref="CF8:CF57" si="39">CE8*$O8</f>
        <v>0</v>
      </c>
      <c r="CG8" s="110"/>
      <c r="CH8" s="111">
        <f t="shared" ref="CH8:CH57" si="40">CG8*$O8</f>
        <v>0</v>
      </c>
      <c r="CI8" s="110"/>
      <c r="CJ8" s="111">
        <f t="shared" ref="CJ8:CJ57" si="41">CI8*$O8</f>
        <v>0</v>
      </c>
      <c r="CK8" s="110"/>
      <c r="CL8" s="111">
        <f t="shared" ref="CL8:CL57" si="42">CK8*$O8</f>
        <v>0</v>
      </c>
      <c r="CM8" s="110"/>
      <c r="CN8" s="111">
        <f t="shared" ref="CN8:CN57" si="43">CM8*$O8</f>
        <v>0</v>
      </c>
      <c r="CO8" s="110"/>
      <c r="CP8" s="111">
        <f t="shared" ref="CP8:CP57" si="44">CO8*$O8</f>
        <v>0</v>
      </c>
      <c r="CQ8" s="110"/>
      <c r="CR8" s="111">
        <f t="shared" ref="CR8:CR57" si="45">CQ8*$O8</f>
        <v>0</v>
      </c>
      <c r="CS8" s="110"/>
      <c r="CT8" s="111">
        <f t="shared" ref="CT8:CT57" si="46">CS8*$O8</f>
        <v>0</v>
      </c>
      <c r="CU8" s="110"/>
      <c r="CV8" s="111">
        <f t="shared" ref="CV8:CV57" si="47">CU8*$O8</f>
        <v>0</v>
      </c>
      <c r="CW8" s="110"/>
      <c r="CX8" s="111">
        <f t="shared" ref="CX8:CX57" si="48">CW8*$O8</f>
        <v>0</v>
      </c>
      <c r="CY8" s="110"/>
      <c r="CZ8" s="111">
        <f t="shared" ref="CZ8:CZ57" si="49">CY8*$O8</f>
        <v>0</v>
      </c>
      <c r="DA8" s="112" t="str">
        <f>IF(CW8+CY8&gt;0,"AS","")</f>
        <v/>
      </c>
    </row>
    <row r="9" spans="1:105" ht="14.25" thickTop="1" x14ac:dyDescent="0.2">
      <c r="A9" s="52">
        <f t="shared" ref="A9:A57" si="50">ROW()-7</f>
        <v>2</v>
      </c>
      <c r="B9" s="53"/>
      <c r="C9" s="113"/>
      <c r="D9" s="114"/>
      <c r="E9" s="115"/>
      <c r="F9" s="56"/>
      <c r="G9" s="56"/>
      <c r="H9" s="56"/>
      <c r="I9" s="56"/>
      <c r="J9" s="71"/>
      <c r="K9" s="71"/>
      <c r="L9" s="71"/>
      <c r="M9" s="72"/>
      <c r="N9" s="73"/>
      <c r="O9" s="78">
        <f t="shared" si="10"/>
        <v>0</v>
      </c>
      <c r="P9" s="116">
        <f t="shared" si="11"/>
        <v>0</v>
      </c>
      <c r="Q9" s="116" t="str">
        <f t="shared" si="2"/>
        <v/>
      </c>
      <c r="R9" s="116" t="str">
        <f t="shared" si="3"/>
        <v/>
      </c>
      <c r="S9" s="116" t="str">
        <f t="shared" si="4"/>
        <v/>
      </c>
      <c r="T9" s="64">
        <f t="shared" si="0"/>
        <v>0</v>
      </c>
      <c r="U9" s="117">
        <f t="shared" si="5"/>
        <v>0</v>
      </c>
      <c r="V9" s="117">
        <f t="shared" si="6"/>
        <v>0</v>
      </c>
      <c r="W9" s="117">
        <f t="shared" ref="W9:W57" si="51">IF(T9=0,0,AC9/T9%)</f>
        <v>0</v>
      </c>
      <c r="X9" s="78"/>
      <c r="Y9" s="78"/>
      <c r="Z9" s="78"/>
      <c r="AA9" s="78"/>
      <c r="AB9" s="78"/>
      <c r="AC9" s="118">
        <f t="shared" ref="AC9:AC57" si="52">Y9+Z9+AB9-AA9</f>
        <v>0</v>
      </c>
      <c r="AD9" s="66">
        <f t="shared" si="12"/>
        <v>0</v>
      </c>
      <c r="AE9" s="118"/>
      <c r="AF9" s="66">
        <f t="shared" si="13"/>
        <v>0</v>
      </c>
      <c r="AG9" s="118"/>
      <c r="AH9" s="66">
        <f t="shared" si="14"/>
        <v>0</v>
      </c>
      <c r="AI9" s="118"/>
      <c r="AJ9" s="66">
        <f t="shared" si="15"/>
        <v>0</v>
      </c>
      <c r="AK9" s="118"/>
      <c r="AL9" s="66">
        <f t="shared" si="16"/>
        <v>0</v>
      </c>
      <c r="AM9" s="118"/>
      <c r="AN9" s="66">
        <f t="shared" si="17"/>
        <v>0</v>
      </c>
      <c r="AO9" s="118"/>
      <c r="AP9" s="66">
        <f t="shared" si="18"/>
        <v>0</v>
      </c>
      <c r="AQ9" s="118"/>
      <c r="AR9" s="66">
        <f t="shared" si="19"/>
        <v>0</v>
      </c>
      <c r="AS9" s="118"/>
      <c r="AT9" s="66">
        <f t="shared" si="20"/>
        <v>0</v>
      </c>
      <c r="AU9" s="118"/>
      <c r="AV9" s="66">
        <f t="shared" si="21"/>
        <v>0</v>
      </c>
      <c r="AW9" s="118"/>
      <c r="AX9" s="66">
        <f t="shared" si="22"/>
        <v>0</v>
      </c>
      <c r="AY9" s="118"/>
      <c r="AZ9" s="66">
        <f t="shared" si="23"/>
        <v>0</v>
      </c>
      <c r="BA9" s="118"/>
      <c r="BB9" s="66">
        <f t="shared" si="24"/>
        <v>0</v>
      </c>
      <c r="BC9" s="118"/>
      <c r="BD9" s="66">
        <f t="shared" si="25"/>
        <v>0</v>
      </c>
      <c r="BE9" s="118"/>
      <c r="BF9" s="66">
        <f t="shared" si="26"/>
        <v>0</v>
      </c>
      <c r="BG9" s="118"/>
      <c r="BH9" s="66">
        <f t="shared" si="27"/>
        <v>0</v>
      </c>
      <c r="BI9" s="118"/>
      <c r="BJ9" s="66">
        <f t="shared" si="28"/>
        <v>0</v>
      </c>
      <c r="BK9" s="118"/>
      <c r="BL9" s="66">
        <f t="shared" si="29"/>
        <v>0</v>
      </c>
      <c r="BM9" s="118"/>
      <c r="BN9" s="66">
        <f t="shared" si="30"/>
        <v>0</v>
      </c>
      <c r="BO9" s="118"/>
      <c r="BP9" s="66">
        <f t="shared" si="31"/>
        <v>0</v>
      </c>
      <c r="BQ9" s="118"/>
      <c r="BR9" s="66">
        <f t="shared" si="32"/>
        <v>0</v>
      </c>
      <c r="BS9" s="118"/>
      <c r="BT9" s="66">
        <f t="shared" si="33"/>
        <v>0</v>
      </c>
      <c r="BU9" s="118"/>
      <c r="BV9" s="66">
        <f t="shared" si="34"/>
        <v>0</v>
      </c>
      <c r="BW9" s="118"/>
      <c r="BX9" s="66">
        <f t="shared" si="35"/>
        <v>0</v>
      </c>
      <c r="BY9" s="118"/>
      <c r="BZ9" s="66">
        <f t="shared" si="36"/>
        <v>0</v>
      </c>
      <c r="CA9" s="118"/>
      <c r="CB9" s="66">
        <f t="shared" si="37"/>
        <v>0</v>
      </c>
      <c r="CC9" s="118"/>
      <c r="CD9" s="66">
        <f t="shared" si="38"/>
        <v>0</v>
      </c>
      <c r="CE9" s="118"/>
      <c r="CF9" s="66">
        <f t="shared" si="39"/>
        <v>0</v>
      </c>
      <c r="CG9" s="118"/>
      <c r="CH9" s="66">
        <f t="shared" si="40"/>
        <v>0</v>
      </c>
      <c r="CI9" s="118"/>
      <c r="CJ9" s="66">
        <f t="shared" si="41"/>
        <v>0</v>
      </c>
      <c r="CK9" s="118"/>
      <c r="CL9" s="66">
        <f t="shared" si="42"/>
        <v>0</v>
      </c>
      <c r="CM9" s="118"/>
      <c r="CN9" s="66">
        <f t="shared" si="43"/>
        <v>0</v>
      </c>
      <c r="CO9" s="118"/>
      <c r="CP9" s="66">
        <f t="shared" si="44"/>
        <v>0</v>
      </c>
      <c r="CQ9" s="118"/>
      <c r="CR9" s="66">
        <f t="shared" si="45"/>
        <v>0</v>
      </c>
      <c r="CS9" s="118"/>
      <c r="CT9" s="66">
        <f t="shared" si="46"/>
        <v>0</v>
      </c>
      <c r="CU9" s="118"/>
      <c r="CV9" s="66">
        <f t="shared" si="47"/>
        <v>0</v>
      </c>
      <c r="CW9" s="118"/>
      <c r="CX9" s="66">
        <f t="shared" si="48"/>
        <v>0</v>
      </c>
      <c r="CY9" s="118"/>
      <c r="CZ9" s="66">
        <f t="shared" si="49"/>
        <v>0</v>
      </c>
      <c r="DA9" s="67" t="str">
        <f t="shared" ref="DA9:DA54" si="53">IF(CW9+CY9&gt;0,"AS","")</f>
        <v/>
      </c>
    </row>
    <row r="10" spans="1:105" ht="13.5" x14ac:dyDescent="0.2">
      <c r="A10" s="52">
        <f t="shared" si="50"/>
        <v>3</v>
      </c>
      <c r="B10" s="53"/>
      <c r="C10" s="113"/>
      <c r="D10" s="114"/>
      <c r="E10" s="115"/>
      <c r="F10" s="56"/>
      <c r="G10" s="56"/>
      <c r="H10" s="56"/>
      <c r="I10" s="56"/>
      <c r="J10" s="71"/>
      <c r="K10" s="71"/>
      <c r="L10" s="71"/>
      <c r="M10" s="72"/>
      <c r="N10" s="73"/>
      <c r="O10" s="78">
        <f t="shared" si="10"/>
        <v>0</v>
      </c>
      <c r="P10" s="75">
        <f t="shared" si="11"/>
        <v>0</v>
      </c>
      <c r="Q10" s="75" t="str">
        <f t="shared" si="2"/>
        <v/>
      </c>
      <c r="R10" s="75" t="str">
        <f t="shared" si="3"/>
        <v/>
      </c>
      <c r="S10" s="75" t="str">
        <f t="shared" si="4"/>
        <v/>
      </c>
      <c r="T10" s="64">
        <f t="shared" si="0"/>
        <v>0</v>
      </c>
      <c r="U10" s="117">
        <f t="shared" si="5"/>
        <v>0</v>
      </c>
      <c r="V10" s="117">
        <f t="shared" si="6"/>
        <v>0</v>
      </c>
      <c r="W10" s="117">
        <f t="shared" si="51"/>
        <v>0</v>
      </c>
      <c r="X10" s="78"/>
      <c r="Y10" s="78"/>
      <c r="Z10" s="78"/>
      <c r="AA10" s="78"/>
      <c r="AB10" s="78"/>
      <c r="AC10" s="118">
        <f t="shared" si="52"/>
        <v>0</v>
      </c>
      <c r="AD10" s="66">
        <f t="shared" si="12"/>
        <v>0</v>
      </c>
      <c r="AE10" s="118"/>
      <c r="AF10" s="66">
        <f t="shared" si="13"/>
        <v>0</v>
      </c>
      <c r="AG10" s="118"/>
      <c r="AH10" s="66">
        <f t="shared" si="14"/>
        <v>0</v>
      </c>
      <c r="AI10" s="118"/>
      <c r="AJ10" s="66">
        <f t="shared" si="15"/>
        <v>0</v>
      </c>
      <c r="AK10" s="118"/>
      <c r="AL10" s="66">
        <f t="shared" si="16"/>
        <v>0</v>
      </c>
      <c r="AM10" s="118"/>
      <c r="AN10" s="66">
        <f t="shared" si="17"/>
        <v>0</v>
      </c>
      <c r="AO10" s="118"/>
      <c r="AP10" s="66">
        <f t="shared" si="18"/>
        <v>0</v>
      </c>
      <c r="AQ10" s="118"/>
      <c r="AR10" s="66">
        <f t="shared" si="19"/>
        <v>0</v>
      </c>
      <c r="AS10" s="118"/>
      <c r="AT10" s="66">
        <f t="shared" si="20"/>
        <v>0</v>
      </c>
      <c r="AU10" s="118"/>
      <c r="AV10" s="66">
        <f t="shared" si="21"/>
        <v>0</v>
      </c>
      <c r="AW10" s="118"/>
      <c r="AX10" s="66">
        <f t="shared" si="22"/>
        <v>0</v>
      </c>
      <c r="AY10" s="118"/>
      <c r="AZ10" s="66">
        <f t="shared" si="23"/>
        <v>0</v>
      </c>
      <c r="BA10" s="118"/>
      <c r="BB10" s="66">
        <f t="shared" si="24"/>
        <v>0</v>
      </c>
      <c r="BC10" s="118"/>
      <c r="BD10" s="66">
        <f t="shared" si="25"/>
        <v>0</v>
      </c>
      <c r="BE10" s="118"/>
      <c r="BF10" s="66">
        <f t="shared" si="26"/>
        <v>0</v>
      </c>
      <c r="BG10" s="118"/>
      <c r="BH10" s="66">
        <f t="shared" si="27"/>
        <v>0</v>
      </c>
      <c r="BI10" s="118"/>
      <c r="BJ10" s="66">
        <f t="shared" si="28"/>
        <v>0</v>
      </c>
      <c r="BK10" s="118"/>
      <c r="BL10" s="66">
        <f t="shared" si="29"/>
        <v>0</v>
      </c>
      <c r="BM10" s="118"/>
      <c r="BN10" s="66">
        <f t="shared" si="30"/>
        <v>0</v>
      </c>
      <c r="BO10" s="118"/>
      <c r="BP10" s="66">
        <f t="shared" si="31"/>
        <v>0</v>
      </c>
      <c r="BQ10" s="118"/>
      <c r="BR10" s="66">
        <f t="shared" si="32"/>
        <v>0</v>
      </c>
      <c r="BS10" s="118"/>
      <c r="BT10" s="66">
        <f t="shared" si="33"/>
        <v>0</v>
      </c>
      <c r="BU10" s="118"/>
      <c r="BV10" s="66">
        <f t="shared" si="34"/>
        <v>0</v>
      </c>
      <c r="BW10" s="118"/>
      <c r="BX10" s="66">
        <f t="shared" si="35"/>
        <v>0</v>
      </c>
      <c r="BY10" s="118"/>
      <c r="BZ10" s="66">
        <f t="shared" si="36"/>
        <v>0</v>
      </c>
      <c r="CA10" s="118"/>
      <c r="CB10" s="66">
        <f t="shared" si="37"/>
        <v>0</v>
      </c>
      <c r="CC10" s="118"/>
      <c r="CD10" s="66">
        <f t="shared" si="38"/>
        <v>0</v>
      </c>
      <c r="CE10" s="118"/>
      <c r="CF10" s="66">
        <f t="shared" si="39"/>
        <v>0</v>
      </c>
      <c r="CG10" s="118"/>
      <c r="CH10" s="66">
        <f t="shared" si="40"/>
        <v>0</v>
      </c>
      <c r="CI10" s="118"/>
      <c r="CJ10" s="66">
        <f t="shared" si="41"/>
        <v>0</v>
      </c>
      <c r="CK10" s="118"/>
      <c r="CL10" s="66">
        <f t="shared" si="42"/>
        <v>0</v>
      </c>
      <c r="CM10" s="118"/>
      <c r="CN10" s="66">
        <f t="shared" si="43"/>
        <v>0</v>
      </c>
      <c r="CO10" s="118"/>
      <c r="CP10" s="66">
        <f t="shared" si="44"/>
        <v>0</v>
      </c>
      <c r="CQ10" s="118"/>
      <c r="CR10" s="66">
        <f t="shared" si="45"/>
        <v>0</v>
      </c>
      <c r="CS10" s="118"/>
      <c r="CT10" s="66">
        <f t="shared" si="46"/>
        <v>0</v>
      </c>
      <c r="CU10" s="118"/>
      <c r="CV10" s="66">
        <f t="shared" si="47"/>
        <v>0</v>
      </c>
      <c r="CW10" s="118"/>
      <c r="CX10" s="66">
        <f t="shared" si="48"/>
        <v>0</v>
      </c>
      <c r="CY10" s="118"/>
      <c r="CZ10" s="66">
        <f t="shared" si="49"/>
        <v>0</v>
      </c>
      <c r="DA10" s="67" t="str">
        <f t="shared" si="53"/>
        <v/>
      </c>
    </row>
    <row r="11" spans="1:105" ht="13.5" x14ac:dyDescent="0.2">
      <c r="A11" s="52">
        <f t="shared" si="50"/>
        <v>4</v>
      </c>
      <c r="B11" s="53"/>
      <c r="C11" s="113"/>
      <c r="D11" s="114"/>
      <c r="E11" s="115"/>
      <c r="F11" s="56"/>
      <c r="G11" s="56"/>
      <c r="H11" s="56"/>
      <c r="I11" s="56"/>
      <c r="J11" s="71"/>
      <c r="K11" s="71"/>
      <c r="L11" s="71"/>
      <c r="M11" s="72"/>
      <c r="N11" s="73"/>
      <c r="O11" s="78">
        <f t="shared" si="10"/>
        <v>0</v>
      </c>
      <c r="P11" s="75">
        <f t="shared" si="11"/>
        <v>0</v>
      </c>
      <c r="Q11" s="75" t="str">
        <f t="shared" si="2"/>
        <v/>
      </c>
      <c r="R11" s="75" t="str">
        <f t="shared" si="3"/>
        <v/>
      </c>
      <c r="S11" s="75" t="str">
        <f t="shared" si="4"/>
        <v/>
      </c>
      <c r="T11" s="64">
        <f t="shared" si="0"/>
        <v>0</v>
      </c>
      <c r="U11" s="117">
        <f t="shared" si="5"/>
        <v>0</v>
      </c>
      <c r="V11" s="117">
        <f t="shared" si="6"/>
        <v>0</v>
      </c>
      <c r="W11" s="117">
        <f t="shared" si="51"/>
        <v>0</v>
      </c>
      <c r="X11" s="78"/>
      <c r="Y11" s="78"/>
      <c r="Z11" s="78"/>
      <c r="AA11" s="78"/>
      <c r="AB11" s="78"/>
      <c r="AC11" s="118">
        <f t="shared" si="52"/>
        <v>0</v>
      </c>
      <c r="AD11" s="66">
        <f t="shared" si="12"/>
        <v>0</v>
      </c>
      <c r="AE11" s="118"/>
      <c r="AF11" s="66">
        <f t="shared" si="13"/>
        <v>0</v>
      </c>
      <c r="AG11" s="118"/>
      <c r="AH11" s="66">
        <f t="shared" si="14"/>
        <v>0</v>
      </c>
      <c r="AI11" s="118"/>
      <c r="AJ11" s="66">
        <f t="shared" si="15"/>
        <v>0</v>
      </c>
      <c r="AK11" s="118"/>
      <c r="AL11" s="66">
        <f t="shared" si="16"/>
        <v>0</v>
      </c>
      <c r="AM11" s="118"/>
      <c r="AN11" s="66">
        <f t="shared" si="17"/>
        <v>0</v>
      </c>
      <c r="AO11" s="118"/>
      <c r="AP11" s="66">
        <f t="shared" si="18"/>
        <v>0</v>
      </c>
      <c r="AQ11" s="118"/>
      <c r="AR11" s="66">
        <f t="shared" si="19"/>
        <v>0</v>
      </c>
      <c r="AS11" s="118"/>
      <c r="AT11" s="66">
        <f t="shared" si="20"/>
        <v>0</v>
      </c>
      <c r="AU11" s="118"/>
      <c r="AV11" s="66">
        <f t="shared" si="21"/>
        <v>0</v>
      </c>
      <c r="AW11" s="118"/>
      <c r="AX11" s="66">
        <f t="shared" si="22"/>
        <v>0</v>
      </c>
      <c r="AY11" s="118"/>
      <c r="AZ11" s="66">
        <f t="shared" si="23"/>
        <v>0</v>
      </c>
      <c r="BA11" s="118"/>
      <c r="BB11" s="66">
        <f t="shared" si="24"/>
        <v>0</v>
      </c>
      <c r="BC11" s="118"/>
      <c r="BD11" s="66">
        <f t="shared" si="25"/>
        <v>0</v>
      </c>
      <c r="BE11" s="118"/>
      <c r="BF11" s="66">
        <f t="shared" si="26"/>
        <v>0</v>
      </c>
      <c r="BG11" s="118"/>
      <c r="BH11" s="66">
        <f t="shared" si="27"/>
        <v>0</v>
      </c>
      <c r="BI11" s="118"/>
      <c r="BJ11" s="66">
        <f t="shared" si="28"/>
        <v>0</v>
      </c>
      <c r="BK11" s="118"/>
      <c r="BL11" s="66">
        <f t="shared" si="29"/>
        <v>0</v>
      </c>
      <c r="BM11" s="118"/>
      <c r="BN11" s="66">
        <f t="shared" si="30"/>
        <v>0</v>
      </c>
      <c r="BO11" s="118"/>
      <c r="BP11" s="66">
        <f t="shared" si="31"/>
        <v>0</v>
      </c>
      <c r="BQ11" s="118"/>
      <c r="BR11" s="66">
        <f t="shared" si="32"/>
        <v>0</v>
      </c>
      <c r="BS11" s="118"/>
      <c r="BT11" s="66">
        <f t="shared" si="33"/>
        <v>0</v>
      </c>
      <c r="BU11" s="118"/>
      <c r="BV11" s="66">
        <f t="shared" si="34"/>
        <v>0</v>
      </c>
      <c r="BW11" s="118"/>
      <c r="BX11" s="66">
        <f t="shared" si="35"/>
        <v>0</v>
      </c>
      <c r="BY11" s="118"/>
      <c r="BZ11" s="66">
        <f t="shared" si="36"/>
        <v>0</v>
      </c>
      <c r="CA11" s="118"/>
      <c r="CB11" s="66">
        <f t="shared" si="37"/>
        <v>0</v>
      </c>
      <c r="CC11" s="118"/>
      <c r="CD11" s="66">
        <f t="shared" si="38"/>
        <v>0</v>
      </c>
      <c r="CE11" s="118"/>
      <c r="CF11" s="66">
        <f t="shared" si="39"/>
        <v>0</v>
      </c>
      <c r="CG11" s="118"/>
      <c r="CH11" s="66">
        <f t="shared" si="40"/>
        <v>0</v>
      </c>
      <c r="CI11" s="118"/>
      <c r="CJ11" s="66">
        <f t="shared" si="41"/>
        <v>0</v>
      </c>
      <c r="CK11" s="118"/>
      <c r="CL11" s="66">
        <f t="shared" si="42"/>
        <v>0</v>
      </c>
      <c r="CM11" s="118"/>
      <c r="CN11" s="66">
        <f t="shared" si="43"/>
        <v>0</v>
      </c>
      <c r="CO11" s="118"/>
      <c r="CP11" s="66">
        <f t="shared" si="44"/>
        <v>0</v>
      </c>
      <c r="CQ11" s="118"/>
      <c r="CR11" s="66">
        <f t="shared" si="45"/>
        <v>0</v>
      </c>
      <c r="CS11" s="118"/>
      <c r="CT11" s="66">
        <f t="shared" si="46"/>
        <v>0</v>
      </c>
      <c r="CU11" s="118"/>
      <c r="CV11" s="66">
        <f t="shared" si="47"/>
        <v>0</v>
      </c>
      <c r="CW11" s="118"/>
      <c r="CX11" s="66">
        <f t="shared" si="48"/>
        <v>0</v>
      </c>
      <c r="CY11" s="118"/>
      <c r="CZ11" s="66">
        <f t="shared" si="49"/>
        <v>0</v>
      </c>
      <c r="DA11" s="67" t="str">
        <f t="shared" si="53"/>
        <v/>
      </c>
    </row>
    <row r="12" spans="1:105" ht="13.5" x14ac:dyDescent="0.2">
      <c r="A12" s="52">
        <f t="shared" si="50"/>
        <v>5</v>
      </c>
      <c r="B12" s="53"/>
      <c r="C12" s="113"/>
      <c r="D12" s="114"/>
      <c r="E12" s="115"/>
      <c r="F12" s="56"/>
      <c r="G12" s="56"/>
      <c r="H12" s="56"/>
      <c r="I12" s="56"/>
      <c r="J12" s="71"/>
      <c r="K12" s="71"/>
      <c r="L12" s="71"/>
      <c r="M12" s="72"/>
      <c r="N12" s="73"/>
      <c r="O12" s="78">
        <f t="shared" si="10"/>
        <v>0</v>
      </c>
      <c r="P12" s="75">
        <f t="shared" si="11"/>
        <v>0</v>
      </c>
      <c r="Q12" s="75" t="str">
        <f t="shared" si="2"/>
        <v/>
      </c>
      <c r="R12" s="75" t="str">
        <f t="shared" si="3"/>
        <v/>
      </c>
      <c r="S12" s="75" t="str">
        <f t="shared" si="4"/>
        <v/>
      </c>
      <c r="T12" s="64">
        <f t="shared" si="0"/>
        <v>0</v>
      </c>
      <c r="U12" s="117">
        <f t="shared" si="5"/>
        <v>0</v>
      </c>
      <c r="V12" s="117">
        <f t="shared" si="6"/>
        <v>0</v>
      </c>
      <c r="W12" s="117">
        <f t="shared" si="51"/>
        <v>0</v>
      </c>
      <c r="X12" s="78"/>
      <c r="Y12" s="78"/>
      <c r="Z12" s="78"/>
      <c r="AA12" s="78"/>
      <c r="AB12" s="78"/>
      <c r="AC12" s="118">
        <f t="shared" si="52"/>
        <v>0</v>
      </c>
      <c r="AD12" s="66">
        <f t="shared" si="12"/>
        <v>0</v>
      </c>
      <c r="AE12" s="118"/>
      <c r="AF12" s="66">
        <f t="shared" si="13"/>
        <v>0</v>
      </c>
      <c r="AG12" s="118"/>
      <c r="AH12" s="66">
        <f t="shared" si="14"/>
        <v>0</v>
      </c>
      <c r="AI12" s="118"/>
      <c r="AJ12" s="66">
        <f t="shared" si="15"/>
        <v>0</v>
      </c>
      <c r="AK12" s="118"/>
      <c r="AL12" s="66">
        <f t="shared" si="16"/>
        <v>0</v>
      </c>
      <c r="AM12" s="118"/>
      <c r="AN12" s="66">
        <f t="shared" si="17"/>
        <v>0</v>
      </c>
      <c r="AO12" s="118"/>
      <c r="AP12" s="66">
        <f t="shared" si="18"/>
        <v>0</v>
      </c>
      <c r="AQ12" s="118"/>
      <c r="AR12" s="66">
        <f t="shared" si="19"/>
        <v>0</v>
      </c>
      <c r="AS12" s="118"/>
      <c r="AT12" s="66">
        <f t="shared" si="20"/>
        <v>0</v>
      </c>
      <c r="AU12" s="118"/>
      <c r="AV12" s="66">
        <f t="shared" si="21"/>
        <v>0</v>
      </c>
      <c r="AW12" s="118"/>
      <c r="AX12" s="66">
        <f t="shared" si="22"/>
        <v>0</v>
      </c>
      <c r="AY12" s="118"/>
      <c r="AZ12" s="66">
        <f t="shared" si="23"/>
        <v>0</v>
      </c>
      <c r="BA12" s="118"/>
      <c r="BB12" s="66">
        <f t="shared" si="24"/>
        <v>0</v>
      </c>
      <c r="BC12" s="118"/>
      <c r="BD12" s="66">
        <f t="shared" si="25"/>
        <v>0</v>
      </c>
      <c r="BE12" s="118"/>
      <c r="BF12" s="66">
        <f t="shared" si="26"/>
        <v>0</v>
      </c>
      <c r="BG12" s="118"/>
      <c r="BH12" s="66">
        <f t="shared" si="27"/>
        <v>0</v>
      </c>
      <c r="BI12" s="118"/>
      <c r="BJ12" s="66">
        <f t="shared" si="28"/>
        <v>0</v>
      </c>
      <c r="BK12" s="118"/>
      <c r="BL12" s="66">
        <f t="shared" si="29"/>
        <v>0</v>
      </c>
      <c r="BM12" s="118"/>
      <c r="BN12" s="66">
        <f t="shared" si="30"/>
        <v>0</v>
      </c>
      <c r="BO12" s="118"/>
      <c r="BP12" s="66">
        <f t="shared" si="31"/>
        <v>0</v>
      </c>
      <c r="BQ12" s="118"/>
      <c r="BR12" s="66">
        <f t="shared" si="32"/>
        <v>0</v>
      </c>
      <c r="BS12" s="118"/>
      <c r="BT12" s="66">
        <f t="shared" si="33"/>
        <v>0</v>
      </c>
      <c r="BU12" s="118"/>
      <c r="BV12" s="66">
        <f t="shared" si="34"/>
        <v>0</v>
      </c>
      <c r="BW12" s="118"/>
      <c r="BX12" s="66">
        <f t="shared" si="35"/>
        <v>0</v>
      </c>
      <c r="BY12" s="118"/>
      <c r="BZ12" s="66">
        <f t="shared" si="36"/>
        <v>0</v>
      </c>
      <c r="CA12" s="118"/>
      <c r="CB12" s="66">
        <f t="shared" si="37"/>
        <v>0</v>
      </c>
      <c r="CC12" s="118"/>
      <c r="CD12" s="66">
        <f t="shared" si="38"/>
        <v>0</v>
      </c>
      <c r="CE12" s="118"/>
      <c r="CF12" s="66">
        <f t="shared" si="39"/>
        <v>0</v>
      </c>
      <c r="CG12" s="118"/>
      <c r="CH12" s="66">
        <f t="shared" si="40"/>
        <v>0</v>
      </c>
      <c r="CI12" s="118"/>
      <c r="CJ12" s="66">
        <f t="shared" si="41"/>
        <v>0</v>
      </c>
      <c r="CK12" s="118"/>
      <c r="CL12" s="66">
        <f t="shared" si="42"/>
        <v>0</v>
      </c>
      <c r="CM12" s="118"/>
      <c r="CN12" s="66">
        <f t="shared" si="43"/>
        <v>0</v>
      </c>
      <c r="CO12" s="118"/>
      <c r="CP12" s="66">
        <f t="shared" si="44"/>
        <v>0</v>
      </c>
      <c r="CQ12" s="118"/>
      <c r="CR12" s="66">
        <f t="shared" si="45"/>
        <v>0</v>
      </c>
      <c r="CS12" s="118"/>
      <c r="CT12" s="66">
        <f t="shared" si="46"/>
        <v>0</v>
      </c>
      <c r="CU12" s="118"/>
      <c r="CV12" s="66">
        <f t="shared" si="47"/>
        <v>0</v>
      </c>
      <c r="CW12" s="118"/>
      <c r="CX12" s="66">
        <f t="shared" si="48"/>
        <v>0</v>
      </c>
      <c r="CY12" s="118"/>
      <c r="CZ12" s="66">
        <f t="shared" si="49"/>
        <v>0</v>
      </c>
      <c r="DA12" s="67" t="str">
        <f t="shared" si="53"/>
        <v/>
      </c>
    </row>
    <row r="13" spans="1:105" ht="13.5" x14ac:dyDescent="0.2">
      <c r="A13" s="52">
        <f t="shared" si="50"/>
        <v>6</v>
      </c>
      <c r="B13" s="53"/>
      <c r="C13" s="113"/>
      <c r="D13" s="114"/>
      <c r="E13" s="115"/>
      <c r="F13" s="56"/>
      <c r="G13" s="56"/>
      <c r="H13" s="56"/>
      <c r="I13" s="56"/>
      <c r="J13" s="71"/>
      <c r="K13" s="71"/>
      <c r="L13" s="71"/>
      <c r="M13" s="72"/>
      <c r="N13" s="73"/>
      <c r="O13" s="78">
        <f t="shared" si="10"/>
        <v>0</v>
      </c>
      <c r="P13" s="75">
        <f t="shared" si="11"/>
        <v>0</v>
      </c>
      <c r="Q13" s="75" t="str">
        <f t="shared" si="2"/>
        <v/>
      </c>
      <c r="R13" s="75" t="str">
        <f t="shared" si="3"/>
        <v/>
      </c>
      <c r="S13" s="75" t="str">
        <f t="shared" si="4"/>
        <v/>
      </c>
      <c r="T13" s="64">
        <f t="shared" si="0"/>
        <v>0</v>
      </c>
      <c r="U13" s="117">
        <f t="shared" si="5"/>
        <v>0</v>
      </c>
      <c r="V13" s="117">
        <f t="shared" si="6"/>
        <v>0</v>
      </c>
      <c r="W13" s="117">
        <f t="shared" si="51"/>
        <v>0</v>
      </c>
      <c r="X13" s="78"/>
      <c r="Y13" s="78"/>
      <c r="Z13" s="78"/>
      <c r="AA13" s="78"/>
      <c r="AB13" s="78"/>
      <c r="AC13" s="118">
        <f t="shared" si="52"/>
        <v>0</v>
      </c>
      <c r="AD13" s="66">
        <f t="shared" si="12"/>
        <v>0</v>
      </c>
      <c r="AE13" s="118"/>
      <c r="AF13" s="66">
        <f t="shared" si="13"/>
        <v>0</v>
      </c>
      <c r="AG13" s="118"/>
      <c r="AH13" s="66">
        <f t="shared" si="14"/>
        <v>0</v>
      </c>
      <c r="AI13" s="118"/>
      <c r="AJ13" s="66">
        <f t="shared" si="15"/>
        <v>0</v>
      </c>
      <c r="AK13" s="118"/>
      <c r="AL13" s="66">
        <f t="shared" si="16"/>
        <v>0</v>
      </c>
      <c r="AM13" s="118"/>
      <c r="AN13" s="66">
        <f t="shared" si="17"/>
        <v>0</v>
      </c>
      <c r="AO13" s="118"/>
      <c r="AP13" s="66">
        <f t="shared" si="18"/>
        <v>0</v>
      </c>
      <c r="AQ13" s="118"/>
      <c r="AR13" s="66">
        <f t="shared" si="19"/>
        <v>0</v>
      </c>
      <c r="AS13" s="118"/>
      <c r="AT13" s="66">
        <f t="shared" si="20"/>
        <v>0</v>
      </c>
      <c r="AU13" s="118"/>
      <c r="AV13" s="66">
        <f t="shared" si="21"/>
        <v>0</v>
      </c>
      <c r="AW13" s="118"/>
      <c r="AX13" s="66">
        <f t="shared" si="22"/>
        <v>0</v>
      </c>
      <c r="AY13" s="118"/>
      <c r="AZ13" s="66">
        <f t="shared" si="23"/>
        <v>0</v>
      </c>
      <c r="BA13" s="118"/>
      <c r="BB13" s="66">
        <f t="shared" si="24"/>
        <v>0</v>
      </c>
      <c r="BC13" s="118"/>
      <c r="BD13" s="66">
        <f t="shared" si="25"/>
        <v>0</v>
      </c>
      <c r="BE13" s="118"/>
      <c r="BF13" s="66">
        <f t="shared" si="26"/>
        <v>0</v>
      </c>
      <c r="BG13" s="118"/>
      <c r="BH13" s="66">
        <f t="shared" si="27"/>
        <v>0</v>
      </c>
      <c r="BI13" s="118"/>
      <c r="BJ13" s="66">
        <f t="shared" si="28"/>
        <v>0</v>
      </c>
      <c r="BK13" s="118"/>
      <c r="BL13" s="66">
        <f t="shared" si="29"/>
        <v>0</v>
      </c>
      <c r="BM13" s="118"/>
      <c r="BN13" s="66">
        <f t="shared" si="30"/>
        <v>0</v>
      </c>
      <c r="BO13" s="118"/>
      <c r="BP13" s="66">
        <f t="shared" si="31"/>
        <v>0</v>
      </c>
      <c r="BQ13" s="118"/>
      <c r="BR13" s="66">
        <f t="shared" si="32"/>
        <v>0</v>
      </c>
      <c r="BS13" s="118"/>
      <c r="BT13" s="66">
        <f t="shared" si="33"/>
        <v>0</v>
      </c>
      <c r="BU13" s="118"/>
      <c r="BV13" s="66">
        <f t="shared" si="34"/>
        <v>0</v>
      </c>
      <c r="BW13" s="118"/>
      <c r="BX13" s="66">
        <f t="shared" si="35"/>
        <v>0</v>
      </c>
      <c r="BY13" s="118"/>
      <c r="BZ13" s="66">
        <f t="shared" si="36"/>
        <v>0</v>
      </c>
      <c r="CA13" s="118"/>
      <c r="CB13" s="66">
        <f t="shared" si="37"/>
        <v>0</v>
      </c>
      <c r="CC13" s="118"/>
      <c r="CD13" s="66">
        <f t="shared" si="38"/>
        <v>0</v>
      </c>
      <c r="CE13" s="118"/>
      <c r="CF13" s="66">
        <f t="shared" si="39"/>
        <v>0</v>
      </c>
      <c r="CG13" s="118"/>
      <c r="CH13" s="66">
        <f t="shared" si="40"/>
        <v>0</v>
      </c>
      <c r="CI13" s="118"/>
      <c r="CJ13" s="66">
        <f t="shared" si="41"/>
        <v>0</v>
      </c>
      <c r="CK13" s="118"/>
      <c r="CL13" s="66">
        <f t="shared" si="42"/>
        <v>0</v>
      </c>
      <c r="CM13" s="118"/>
      <c r="CN13" s="66">
        <f t="shared" si="43"/>
        <v>0</v>
      </c>
      <c r="CO13" s="118"/>
      <c r="CP13" s="66">
        <f t="shared" si="44"/>
        <v>0</v>
      </c>
      <c r="CQ13" s="118"/>
      <c r="CR13" s="66">
        <f t="shared" si="45"/>
        <v>0</v>
      </c>
      <c r="CS13" s="118"/>
      <c r="CT13" s="66">
        <f t="shared" si="46"/>
        <v>0</v>
      </c>
      <c r="CU13" s="118"/>
      <c r="CV13" s="66">
        <f t="shared" si="47"/>
        <v>0</v>
      </c>
      <c r="CW13" s="118"/>
      <c r="CX13" s="66">
        <f t="shared" si="48"/>
        <v>0</v>
      </c>
      <c r="CY13" s="118"/>
      <c r="CZ13" s="66">
        <f t="shared" si="49"/>
        <v>0</v>
      </c>
      <c r="DA13" s="67" t="str">
        <f t="shared" si="53"/>
        <v/>
      </c>
    </row>
    <row r="14" spans="1:105" ht="13.5" x14ac:dyDescent="0.2">
      <c r="A14" s="52">
        <f t="shared" si="50"/>
        <v>7</v>
      </c>
      <c r="B14" s="53"/>
      <c r="C14" s="113"/>
      <c r="D14" s="114"/>
      <c r="E14" s="115"/>
      <c r="F14" s="56"/>
      <c r="G14" s="56"/>
      <c r="H14" s="56"/>
      <c r="I14" s="56"/>
      <c r="J14" s="71"/>
      <c r="K14" s="71"/>
      <c r="L14" s="71"/>
      <c r="M14" s="72"/>
      <c r="N14" s="73"/>
      <c r="O14" s="78">
        <f t="shared" si="10"/>
        <v>0</v>
      </c>
      <c r="P14" s="75">
        <f t="shared" si="11"/>
        <v>0</v>
      </c>
      <c r="Q14" s="75" t="str">
        <f t="shared" si="2"/>
        <v/>
      </c>
      <c r="R14" s="75" t="str">
        <f t="shared" si="3"/>
        <v/>
      </c>
      <c r="S14" s="75" t="str">
        <f t="shared" si="4"/>
        <v/>
      </c>
      <c r="T14" s="64">
        <f t="shared" si="0"/>
        <v>0</v>
      </c>
      <c r="U14" s="117">
        <f t="shared" si="5"/>
        <v>0</v>
      </c>
      <c r="V14" s="117">
        <f t="shared" si="6"/>
        <v>0</v>
      </c>
      <c r="W14" s="117">
        <f t="shared" si="51"/>
        <v>0</v>
      </c>
      <c r="X14" s="78"/>
      <c r="Y14" s="78"/>
      <c r="Z14" s="78"/>
      <c r="AA14" s="78"/>
      <c r="AB14" s="78"/>
      <c r="AC14" s="118">
        <f t="shared" si="52"/>
        <v>0</v>
      </c>
      <c r="AD14" s="66">
        <f t="shared" si="12"/>
        <v>0</v>
      </c>
      <c r="AE14" s="118"/>
      <c r="AF14" s="66">
        <f t="shared" si="13"/>
        <v>0</v>
      </c>
      <c r="AG14" s="118"/>
      <c r="AH14" s="66">
        <f t="shared" si="14"/>
        <v>0</v>
      </c>
      <c r="AI14" s="118"/>
      <c r="AJ14" s="66">
        <f t="shared" si="15"/>
        <v>0</v>
      </c>
      <c r="AK14" s="118"/>
      <c r="AL14" s="66">
        <f t="shared" si="16"/>
        <v>0</v>
      </c>
      <c r="AM14" s="118"/>
      <c r="AN14" s="66">
        <f t="shared" si="17"/>
        <v>0</v>
      </c>
      <c r="AO14" s="118"/>
      <c r="AP14" s="66">
        <f t="shared" si="18"/>
        <v>0</v>
      </c>
      <c r="AQ14" s="118"/>
      <c r="AR14" s="66">
        <f t="shared" si="19"/>
        <v>0</v>
      </c>
      <c r="AS14" s="118"/>
      <c r="AT14" s="66">
        <f t="shared" si="20"/>
        <v>0</v>
      </c>
      <c r="AU14" s="118"/>
      <c r="AV14" s="66">
        <f t="shared" si="21"/>
        <v>0</v>
      </c>
      <c r="AW14" s="118"/>
      <c r="AX14" s="66">
        <f t="shared" si="22"/>
        <v>0</v>
      </c>
      <c r="AY14" s="118"/>
      <c r="AZ14" s="66">
        <f t="shared" si="23"/>
        <v>0</v>
      </c>
      <c r="BA14" s="118"/>
      <c r="BB14" s="66">
        <f t="shared" si="24"/>
        <v>0</v>
      </c>
      <c r="BC14" s="118"/>
      <c r="BD14" s="66">
        <f t="shared" si="25"/>
        <v>0</v>
      </c>
      <c r="BE14" s="118"/>
      <c r="BF14" s="66">
        <f t="shared" si="26"/>
        <v>0</v>
      </c>
      <c r="BG14" s="118"/>
      <c r="BH14" s="66">
        <f t="shared" si="27"/>
        <v>0</v>
      </c>
      <c r="BI14" s="118"/>
      <c r="BJ14" s="66">
        <f t="shared" si="28"/>
        <v>0</v>
      </c>
      <c r="BK14" s="118"/>
      <c r="BL14" s="66">
        <f t="shared" si="29"/>
        <v>0</v>
      </c>
      <c r="BM14" s="118"/>
      <c r="BN14" s="66">
        <f t="shared" si="30"/>
        <v>0</v>
      </c>
      <c r="BO14" s="118"/>
      <c r="BP14" s="66">
        <f t="shared" si="31"/>
        <v>0</v>
      </c>
      <c r="BQ14" s="118"/>
      <c r="BR14" s="66">
        <f t="shared" si="32"/>
        <v>0</v>
      </c>
      <c r="BS14" s="118"/>
      <c r="BT14" s="66">
        <f t="shared" si="33"/>
        <v>0</v>
      </c>
      <c r="BU14" s="118"/>
      <c r="BV14" s="66">
        <f t="shared" si="34"/>
        <v>0</v>
      </c>
      <c r="BW14" s="118"/>
      <c r="BX14" s="66">
        <f t="shared" si="35"/>
        <v>0</v>
      </c>
      <c r="BY14" s="118"/>
      <c r="BZ14" s="66">
        <f t="shared" si="36"/>
        <v>0</v>
      </c>
      <c r="CA14" s="118"/>
      <c r="CB14" s="66">
        <f t="shared" si="37"/>
        <v>0</v>
      </c>
      <c r="CC14" s="118"/>
      <c r="CD14" s="66">
        <f t="shared" si="38"/>
        <v>0</v>
      </c>
      <c r="CE14" s="118"/>
      <c r="CF14" s="66">
        <f t="shared" si="39"/>
        <v>0</v>
      </c>
      <c r="CG14" s="118"/>
      <c r="CH14" s="66">
        <f t="shared" si="40"/>
        <v>0</v>
      </c>
      <c r="CI14" s="118"/>
      <c r="CJ14" s="66">
        <f t="shared" si="41"/>
        <v>0</v>
      </c>
      <c r="CK14" s="118"/>
      <c r="CL14" s="66">
        <f t="shared" si="42"/>
        <v>0</v>
      </c>
      <c r="CM14" s="118"/>
      <c r="CN14" s="66">
        <f t="shared" si="43"/>
        <v>0</v>
      </c>
      <c r="CO14" s="118"/>
      <c r="CP14" s="66">
        <f t="shared" si="44"/>
        <v>0</v>
      </c>
      <c r="CQ14" s="118"/>
      <c r="CR14" s="66">
        <f t="shared" si="45"/>
        <v>0</v>
      </c>
      <c r="CS14" s="118"/>
      <c r="CT14" s="66">
        <f t="shared" si="46"/>
        <v>0</v>
      </c>
      <c r="CU14" s="118"/>
      <c r="CV14" s="66">
        <f t="shared" si="47"/>
        <v>0</v>
      </c>
      <c r="CW14" s="118"/>
      <c r="CX14" s="66">
        <f t="shared" si="48"/>
        <v>0</v>
      </c>
      <c r="CY14" s="118"/>
      <c r="CZ14" s="66">
        <f t="shared" si="49"/>
        <v>0</v>
      </c>
      <c r="DA14" s="67" t="str">
        <f t="shared" si="53"/>
        <v/>
      </c>
    </row>
    <row r="15" spans="1:105" ht="13.5" x14ac:dyDescent="0.2">
      <c r="A15" s="52">
        <f t="shared" si="50"/>
        <v>8</v>
      </c>
      <c r="B15" s="53"/>
      <c r="C15" s="113"/>
      <c r="D15" s="114"/>
      <c r="E15" s="115"/>
      <c r="F15" s="56"/>
      <c r="G15" s="56"/>
      <c r="H15" s="56"/>
      <c r="I15" s="56"/>
      <c r="J15" s="71"/>
      <c r="K15" s="71"/>
      <c r="L15" s="71"/>
      <c r="M15" s="72"/>
      <c r="N15" s="73"/>
      <c r="O15" s="78">
        <f t="shared" si="10"/>
        <v>0</v>
      </c>
      <c r="P15" s="75">
        <f t="shared" si="11"/>
        <v>0</v>
      </c>
      <c r="Q15" s="75" t="str">
        <f t="shared" si="2"/>
        <v/>
      </c>
      <c r="R15" s="75" t="str">
        <f t="shared" si="3"/>
        <v/>
      </c>
      <c r="S15" s="75" t="str">
        <f t="shared" si="4"/>
        <v/>
      </c>
      <c r="T15" s="64">
        <f t="shared" si="0"/>
        <v>0</v>
      </c>
      <c r="U15" s="117">
        <f t="shared" si="5"/>
        <v>0</v>
      </c>
      <c r="V15" s="117">
        <f t="shared" si="6"/>
        <v>0</v>
      </c>
      <c r="W15" s="117">
        <f t="shared" si="51"/>
        <v>0</v>
      </c>
      <c r="X15" s="78"/>
      <c r="Y15" s="78"/>
      <c r="Z15" s="78"/>
      <c r="AA15" s="78"/>
      <c r="AB15" s="78"/>
      <c r="AC15" s="118">
        <f t="shared" si="52"/>
        <v>0</v>
      </c>
      <c r="AD15" s="66">
        <f t="shared" si="12"/>
        <v>0</v>
      </c>
      <c r="AE15" s="118"/>
      <c r="AF15" s="66">
        <f t="shared" si="13"/>
        <v>0</v>
      </c>
      <c r="AG15" s="118"/>
      <c r="AH15" s="66">
        <f t="shared" si="14"/>
        <v>0</v>
      </c>
      <c r="AI15" s="118"/>
      <c r="AJ15" s="66">
        <f t="shared" si="15"/>
        <v>0</v>
      </c>
      <c r="AK15" s="118"/>
      <c r="AL15" s="66">
        <f t="shared" si="16"/>
        <v>0</v>
      </c>
      <c r="AM15" s="118"/>
      <c r="AN15" s="66">
        <f t="shared" si="17"/>
        <v>0</v>
      </c>
      <c r="AO15" s="118"/>
      <c r="AP15" s="66">
        <f t="shared" si="18"/>
        <v>0</v>
      </c>
      <c r="AQ15" s="118"/>
      <c r="AR15" s="66">
        <f t="shared" si="19"/>
        <v>0</v>
      </c>
      <c r="AS15" s="118"/>
      <c r="AT15" s="66">
        <f t="shared" si="20"/>
        <v>0</v>
      </c>
      <c r="AU15" s="118"/>
      <c r="AV15" s="66">
        <f t="shared" si="21"/>
        <v>0</v>
      </c>
      <c r="AW15" s="118"/>
      <c r="AX15" s="66">
        <f t="shared" si="22"/>
        <v>0</v>
      </c>
      <c r="AY15" s="118"/>
      <c r="AZ15" s="66">
        <f t="shared" si="23"/>
        <v>0</v>
      </c>
      <c r="BA15" s="118"/>
      <c r="BB15" s="66">
        <f t="shared" si="24"/>
        <v>0</v>
      </c>
      <c r="BC15" s="118"/>
      <c r="BD15" s="66">
        <f t="shared" si="25"/>
        <v>0</v>
      </c>
      <c r="BE15" s="118"/>
      <c r="BF15" s="66">
        <f t="shared" si="26"/>
        <v>0</v>
      </c>
      <c r="BG15" s="118"/>
      <c r="BH15" s="66">
        <f t="shared" si="27"/>
        <v>0</v>
      </c>
      <c r="BI15" s="118"/>
      <c r="BJ15" s="66">
        <f t="shared" si="28"/>
        <v>0</v>
      </c>
      <c r="BK15" s="118"/>
      <c r="BL15" s="66">
        <f t="shared" si="29"/>
        <v>0</v>
      </c>
      <c r="BM15" s="118"/>
      <c r="BN15" s="66">
        <f t="shared" si="30"/>
        <v>0</v>
      </c>
      <c r="BO15" s="118"/>
      <c r="BP15" s="66">
        <f t="shared" si="31"/>
        <v>0</v>
      </c>
      <c r="BQ15" s="118"/>
      <c r="BR15" s="66">
        <f t="shared" si="32"/>
        <v>0</v>
      </c>
      <c r="BS15" s="118"/>
      <c r="BT15" s="66">
        <f t="shared" si="33"/>
        <v>0</v>
      </c>
      <c r="BU15" s="118"/>
      <c r="BV15" s="66">
        <f t="shared" si="34"/>
        <v>0</v>
      </c>
      <c r="BW15" s="118"/>
      <c r="BX15" s="66">
        <f t="shared" si="35"/>
        <v>0</v>
      </c>
      <c r="BY15" s="118"/>
      <c r="BZ15" s="66">
        <f t="shared" si="36"/>
        <v>0</v>
      </c>
      <c r="CA15" s="118"/>
      <c r="CB15" s="66">
        <f t="shared" si="37"/>
        <v>0</v>
      </c>
      <c r="CC15" s="118"/>
      <c r="CD15" s="66">
        <f t="shared" si="38"/>
        <v>0</v>
      </c>
      <c r="CE15" s="118"/>
      <c r="CF15" s="66">
        <f t="shared" si="39"/>
        <v>0</v>
      </c>
      <c r="CG15" s="118"/>
      <c r="CH15" s="66">
        <f t="shared" si="40"/>
        <v>0</v>
      </c>
      <c r="CI15" s="118"/>
      <c r="CJ15" s="66">
        <f t="shared" si="41"/>
        <v>0</v>
      </c>
      <c r="CK15" s="118"/>
      <c r="CL15" s="66">
        <f t="shared" si="42"/>
        <v>0</v>
      </c>
      <c r="CM15" s="118"/>
      <c r="CN15" s="66">
        <f t="shared" si="43"/>
        <v>0</v>
      </c>
      <c r="CO15" s="118"/>
      <c r="CP15" s="66">
        <f t="shared" si="44"/>
        <v>0</v>
      </c>
      <c r="CQ15" s="118"/>
      <c r="CR15" s="66">
        <f t="shared" si="45"/>
        <v>0</v>
      </c>
      <c r="CS15" s="118"/>
      <c r="CT15" s="66">
        <f t="shared" si="46"/>
        <v>0</v>
      </c>
      <c r="CU15" s="118"/>
      <c r="CV15" s="66">
        <f t="shared" si="47"/>
        <v>0</v>
      </c>
      <c r="CW15" s="118"/>
      <c r="CX15" s="66">
        <f t="shared" si="48"/>
        <v>0</v>
      </c>
      <c r="CY15" s="118"/>
      <c r="CZ15" s="66">
        <f t="shared" si="49"/>
        <v>0</v>
      </c>
      <c r="DA15" s="67" t="str">
        <f t="shared" si="53"/>
        <v/>
      </c>
    </row>
    <row r="16" spans="1:105" ht="13.5" x14ac:dyDescent="0.2">
      <c r="A16" s="52">
        <f t="shared" si="50"/>
        <v>9</v>
      </c>
      <c r="B16" s="53"/>
      <c r="C16" s="113"/>
      <c r="D16" s="114"/>
      <c r="E16" s="115"/>
      <c r="F16" s="56"/>
      <c r="G16" s="56"/>
      <c r="H16" s="56"/>
      <c r="I16" s="56"/>
      <c r="J16" s="71"/>
      <c r="K16" s="71"/>
      <c r="L16" s="71"/>
      <c r="M16" s="72"/>
      <c r="N16" s="73"/>
      <c r="O16" s="78">
        <f t="shared" si="10"/>
        <v>0</v>
      </c>
      <c r="P16" s="75">
        <f t="shared" si="11"/>
        <v>0</v>
      </c>
      <c r="Q16" s="75" t="str">
        <f t="shared" si="2"/>
        <v/>
      </c>
      <c r="R16" s="75" t="str">
        <f t="shared" si="3"/>
        <v/>
      </c>
      <c r="S16" s="75" t="str">
        <f t="shared" si="4"/>
        <v/>
      </c>
      <c r="T16" s="64">
        <f t="shared" si="0"/>
        <v>0</v>
      </c>
      <c r="U16" s="117">
        <f t="shared" si="5"/>
        <v>0</v>
      </c>
      <c r="V16" s="117">
        <f t="shared" si="6"/>
        <v>0</v>
      </c>
      <c r="W16" s="117">
        <f t="shared" si="51"/>
        <v>0</v>
      </c>
      <c r="X16" s="78"/>
      <c r="Y16" s="78"/>
      <c r="Z16" s="78"/>
      <c r="AA16" s="78"/>
      <c r="AB16" s="78"/>
      <c r="AC16" s="118">
        <f t="shared" si="52"/>
        <v>0</v>
      </c>
      <c r="AD16" s="66">
        <f t="shared" si="12"/>
        <v>0</v>
      </c>
      <c r="AE16" s="118"/>
      <c r="AF16" s="66">
        <f t="shared" si="13"/>
        <v>0</v>
      </c>
      <c r="AG16" s="118"/>
      <c r="AH16" s="66">
        <f t="shared" si="14"/>
        <v>0</v>
      </c>
      <c r="AI16" s="118"/>
      <c r="AJ16" s="66">
        <f t="shared" si="15"/>
        <v>0</v>
      </c>
      <c r="AK16" s="118"/>
      <c r="AL16" s="66">
        <f t="shared" si="16"/>
        <v>0</v>
      </c>
      <c r="AM16" s="118"/>
      <c r="AN16" s="66">
        <f t="shared" si="17"/>
        <v>0</v>
      </c>
      <c r="AO16" s="118"/>
      <c r="AP16" s="66">
        <f t="shared" si="18"/>
        <v>0</v>
      </c>
      <c r="AQ16" s="118"/>
      <c r="AR16" s="66">
        <f t="shared" si="19"/>
        <v>0</v>
      </c>
      <c r="AS16" s="118"/>
      <c r="AT16" s="66">
        <f t="shared" si="20"/>
        <v>0</v>
      </c>
      <c r="AU16" s="118"/>
      <c r="AV16" s="66">
        <f t="shared" si="21"/>
        <v>0</v>
      </c>
      <c r="AW16" s="118"/>
      <c r="AX16" s="66">
        <f t="shared" si="22"/>
        <v>0</v>
      </c>
      <c r="AY16" s="118"/>
      <c r="AZ16" s="66">
        <f t="shared" si="23"/>
        <v>0</v>
      </c>
      <c r="BA16" s="118"/>
      <c r="BB16" s="66">
        <f t="shared" si="24"/>
        <v>0</v>
      </c>
      <c r="BC16" s="118"/>
      <c r="BD16" s="66">
        <f t="shared" si="25"/>
        <v>0</v>
      </c>
      <c r="BE16" s="118"/>
      <c r="BF16" s="66">
        <f t="shared" si="26"/>
        <v>0</v>
      </c>
      <c r="BG16" s="118"/>
      <c r="BH16" s="66">
        <f t="shared" si="27"/>
        <v>0</v>
      </c>
      <c r="BI16" s="118"/>
      <c r="BJ16" s="66">
        <f t="shared" si="28"/>
        <v>0</v>
      </c>
      <c r="BK16" s="118"/>
      <c r="BL16" s="66">
        <f t="shared" si="29"/>
        <v>0</v>
      </c>
      <c r="BM16" s="118"/>
      <c r="BN16" s="66">
        <f t="shared" si="30"/>
        <v>0</v>
      </c>
      <c r="BO16" s="118"/>
      <c r="BP16" s="66">
        <f t="shared" si="31"/>
        <v>0</v>
      </c>
      <c r="BQ16" s="118"/>
      <c r="BR16" s="66">
        <f t="shared" si="32"/>
        <v>0</v>
      </c>
      <c r="BS16" s="118"/>
      <c r="BT16" s="66">
        <f t="shared" si="33"/>
        <v>0</v>
      </c>
      <c r="BU16" s="118"/>
      <c r="BV16" s="66">
        <f t="shared" si="34"/>
        <v>0</v>
      </c>
      <c r="BW16" s="118"/>
      <c r="BX16" s="66">
        <f t="shared" si="35"/>
        <v>0</v>
      </c>
      <c r="BY16" s="118"/>
      <c r="BZ16" s="66">
        <f t="shared" si="36"/>
        <v>0</v>
      </c>
      <c r="CA16" s="118"/>
      <c r="CB16" s="66">
        <f t="shared" si="37"/>
        <v>0</v>
      </c>
      <c r="CC16" s="118"/>
      <c r="CD16" s="66">
        <f t="shared" si="38"/>
        <v>0</v>
      </c>
      <c r="CE16" s="118"/>
      <c r="CF16" s="66">
        <f t="shared" si="39"/>
        <v>0</v>
      </c>
      <c r="CG16" s="118"/>
      <c r="CH16" s="66">
        <f t="shared" si="40"/>
        <v>0</v>
      </c>
      <c r="CI16" s="118"/>
      <c r="CJ16" s="66">
        <f t="shared" si="41"/>
        <v>0</v>
      </c>
      <c r="CK16" s="118"/>
      <c r="CL16" s="66">
        <f t="shared" si="42"/>
        <v>0</v>
      </c>
      <c r="CM16" s="118"/>
      <c r="CN16" s="66">
        <f t="shared" si="43"/>
        <v>0</v>
      </c>
      <c r="CO16" s="118"/>
      <c r="CP16" s="66">
        <f t="shared" si="44"/>
        <v>0</v>
      </c>
      <c r="CQ16" s="118"/>
      <c r="CR16" s="66">
        <f t="shared" si="45"/>
        <v>0</v>
      </c>
      <c r="CS16" s="118"/>
      <c r="CT16" s="66">
        <f t="shared" si="46"/>
        <v>0</v>
      </c>
      <c r="CU16" s="118"/>
      <c r="CV16" s="66">
        <f t="shared" si="47"/>
        <v>0</v>
      </c>
      <c r="CW16" s="118"/>
      <c r="CX16" s="66">
        <f t="shared" si="48"/>
        <v>0</v>
      </c>
      <c r="CY16" s="118"/>
      <c r="CZ16" s="66">
        <f t="shared" si="49"/>
        <v>0</v>
      </c>
      <c r="DA16" s="67" t="str">
        <f t="shared" si="53"/>
        <v/>
      </c>
    </row>
    <row r="17" spans="1:105" ht="13.5" x14ac:dyDescent="0.2">
      <c r="A17" s="52">
        <f t="shared" si="50"/>
        <v>10</v>
      </c>
      <c r="B17" s="53"/>
      <c r="C17" s="113"/>
      <c r="D17" s="114"/>
      <c r="E17" s="115"/>
      <c r="F17" s="56"/>
      <c r="G17" s="56"/>
      <c r="H17" s="56"/>
      <c r="I17" s="56"/>
      <c r="J17" s="71"/>
      <c r="K17" s="71"/>
      <c r="L17" s="71"/>
      <c r="M17" s="72"/>
      <c r="N17" s="73"/>
      <c r="O17" s="78">
        <f t="shared" si="10"/>
        <v>0</v>
      </c>
      <c r="P17" s="75">
        <f t="shared" si="11"/>
        <v>0</v>
      </c>
      <c r="Q17" s="75" t="str">
        <f t="shared" si="2"/>
        <v/>
      </c>
      <c r="R17" s="75" t="str">
        <f t="shared" si="3"/>
        <v/>
      </c>
      <c r="S17" s="75" t="str">
        <f t="shared" si="4"/>
        <v/>
      </c>
      <c r="T17" s="64">
        <f t="shared" si="0"/>
        <v>0</v>
      </c>
      <c r="U17" s="117">
        <f t="shared" si="5"/>
        <v>0</v>
      </c>
      <c r="V17" s="117">
        <f t="shared" si="6"/>
        <v>0</v>
      </c>
      <c r="W17" s="117">
        <f t="shared" si="51"/>
        <v>0</v>
      </c>
      <c r="X17" s="78"/>
      <c r="Y17" s="78"/>
      <c r="Z17" s="78"/>
      <c r="AA17" s="78"/>
      <c r="AB17" s="78"/>
      <c r="AC17" s="118">
        <f t="shared" si="52"/>
        <v>0</v>
      </c>
      <c r="AD17" s="66">
        <f t="shared" si="12"/>
        <v>0</v>
      </c>
      <c r="AE17" s="118"/>
      <c r="AF17" s="66">
        <f t="shared" si="13"/>
        <v>0</v>
      </c>
      <c r="AG17" s="118"/>
      <c r="AH17" s="66">
        <f t="shared" si="14"/>
        <v>0</v>
      </c>
      <c r="AI17" s="118"/>
      <c r="AJ17" s="66">
        <f t="shared" si="15"/>
        <v>0</v>
      </c>
      <c r="AK17" s="118"/>
      <c r="AL17" s="66">
        <f t="shared" si="16"/>
        <v>0</v>
      </c>
      <c r="AM17" s="118"/>
      <c r="AN17" s="66">
        <f t="shared" si="17"/>
        <v>0</v>
      </c>
      <c r="AO17" s="118"/>
      <c r="AP17" s="66">
        <f t="shared" si="18"/>
        <v>0</v>
      </c>
      <c r="AQ17" s="118"/>
      <c r="AR17" s="66">
        <f t="shared" si="19"/>
        <v>0</v>
      </c>
      <c r="AS17" s="118"/>
      <c r="AT17" s="66">
        <f t="shared" si="20"/>
        <v>0</v>
      </c>
      <c r="AU17" s="118"/>
      <c r="AV17" s="66">
        <f t="shared" si="21"/>
        <v>0</v>
      </c>
      <c r="AW17" s="118"/>
      <c r="AX17" s="66">
        <f t="shared" si="22"/>
        <v>0</v>
      </c>
      <c r="AY17" s="118"/>
      <c r="AZ17" s="66">
        <f t="shared" si="23"/>
        <v>0</v>
      </c>
      <c r="BA17" s="118"/>
      <c r="BB17" s="66">
        <f t="shared" si="24"/>
        <v>0</v>
      </c>
      <c r="BC17" s="118"/>
      <c r="BD17" s="66">
        <f t="shared" si="25"/>
        <v>0</v>
      </c>
      <c r="BE17" s="118"/>
      <c r="BF17" s="66">
        <f t="shared" si="26"/>
        <v>0</v>
      </c>
      <c r="BG17" s="118"/>
      <c r="BH17" s="66">
        <f t="shared" si="27"/>
        <v>0</v>
      </c>
      <c r="BI17" s="118"/>
      <c r="BJ17" s="66">
        <f t="shared" si="28"/>
        <v>0</v>
      </c>
      <c r="BK17" s="118"/>
      <c r="BL17" s="66">
        <f t="shared" si="29"/>
        <v>0</v>
      </c>
      <c r="BM17" s="118"/>
      <c r="BN17" s="66">
        <f t="shared" si="30"/>
        <v>0</v>
      </c>
      <c r="BO17" s="118"/>
      <c r="BP17" s="66">
        <f t="shared" si="31"/>
        <v>0</v>
      </c>
      <c r="BQ17" s="118"/>
      <c r="BR17" s="66">
        <f t="shared" si="32"/>
        <v>0</v>
      </c>
      <c r="BS17" s="118"/>
      <c r="BT17" s="66">
        <f t="shared" si="33"/>
        <v>0</v>
      </c>
      <c r="BU17" s="118"/>
      <c r="BV17" s="66">
        <f t="shared" si="34"/>
        <v>0</v>
      </c>
      <c r="BW17" s="118"/>
      <c r="BX17" s="66">
        <f t="shared" si="35"/>
        <v>0</v>
      </c>
      <c r="BY17" s="118"/>
      <c r="BZ17" s="66">
        <f t="shared" si="36"/>
        <v>0</v>
      </c>
      <c r="CA17" s="118"/>
      <c r="CB17" s="66">
        <f t="shared" si="37"/>
        <v>0</v>
      </c>
      <c r="CC17" s="118"/>
      <c r="CD17" s="66">
        <f t="shared" si="38"/>
        <v>0</v>
      </c>
      <c r="CE17" s="118"/>
      <c r="CF17" s="66">
        <f t="shared" si="39"/>
        <v>0</v>
      </c>
      <c r="CG17" s="118"/>
      <c r="CH17" s="66">
        <f t="shared" si="40"/>
        <v>0</v>
      </c>
      <c r="CI17" s="118"/>
      <c r="CJ17" s="66">
        <f t="shared" si="41"/>
        <v>0</v>
      </c>
      <c r="CK17" s="118"/>
      <c r="CL17" s="66">
        <f t="shared" si="42"/>
        <v>0</v>
      </c>
      <c r="CM17" s="118"/>
      <c r="CN17" s="66">
        <f t="shared" si="43"/>
        <v>0</v>
      </c>
      <c r="CO17" s="118"/>
      <c r="CP17" s="66">
        <f t="shared" si="44"/>
        <v>0</v>
      </c>
      <c r="CQ17" s="118"/>
      <c r="CR17" s="66">
        <f t="shared" si="45"/>
        <v>0</v>
      </c>
      <c r="CS17" s="118"/>
      <c r="CT17" s="66">
        <f t="shared" si="46"/>
        <v>0</v>
      </c>
      <c r="CU17" s="118"/>
      <c r="CV17" s="66">
        <f t="shared" si="47"/>
        <v>0</v>
      </c>
      <c r="CW17" s="118"/>
      <c r="CX17" s="66">
        <f t="shared" si="48"/>
        <v>0</v>
      </c>
      <c r="CY17" s="118"/>
      <c r="CZ17" s="66">
        <f t="shared" si="49"/>
        <v>0</v>
      </c>
      <c r="DA17" s="67" t="str">
        <f t="shared" si="53"/>
        <v/>
      </c>
    </row>
    <row r="18" spans="1:105" ht="13.5" x14ac:dyDescent="0.2">
      <c r="A18" s="52">
        <f t="shared" si="50"/>
        <v>11</v>
      </c>
      <c r="B18" s="53"/>
      <c r="C18" s="113"/>
      <c r="D18" s="114"/>
      <c r="E18" s="115"/>
      <c r="F18" s="56"/>
      <c r="G18" s="56"/>
      <c r="H18" s="56"/>
      <c r="I18" s="56"/>
      <c r="J18" s="71"/>
      <c r="K18" s="71"/>
      <c r="L18" s="71"/>
      <c r="M18" s="72"/>
      <c r="N18" s="73"/>
      <c r="O18" s="78">
        <f t="shared" si="10"/>
        <v>0</v>
      </c>
      <c r="P18" s="75">
        <f t="shared" si="11"/>
        <v>0</v>
      </c>
      <c r="Q18" s="75" t="str">
        <f t="shared" si="2"/>
        <v/>
      </c>
      <c r="R18" s="75" t="str">
        <f t="shared" si="3"/>
        <v/>
      </c>
      <c r="S18" s="75" t="str">
        <f t="shared" si="4"/>
        <v/>
      </c>
      <c r="T18" s="64">
        <f t="shared" si="0"/>
        <v>0</v>
      </c>
      <c r="U18" s="117">
        <f t="shared" si="5"/>
        <v>0</v>
      </c>
      <c r="V18" s="117">
        <f t="shared" si="6"/>
        <v>0</v>
      </c>
      <c r="W18" s="117">
        <f t="shared" si="51"/>
        <v>0</v>
      </c>
      <c r="X18" s="78"/>
      <c r="Y18" s="78"/>
      <c r="Z18" s="78"/>
      <c r="AA18" s="78"/>
      <c r="AB18" s="78"/>
      <c r="AC18" s="118">
        <f t="shared" si="52"/>
        <v>0</v>
      </c>
      <c r="AD18" s="66">
        <f t="shared" si="12"/>
        <v>0</v>
      </c>
      <c r="AE18" s="118"/>
      <c r="AF18" s="66">
        <f t="shared" si="13"/>
        <v>0</v>
      </c>
      <c r="AG18" s="118"/>
      <c r="AH18" s="66">
        <f t="shared" si="14"/>
        <v>0</v>
      </c>
      <c r="AI18" s="118"/>
      <c r="AJ18" s="66">
        <f t="shared" si="15"/>
        <v>0</v>
      </c>
      <c r="AK18" s="118"/>
      <c r="AL18" s="66">
        <f t="shared" si="16"/>
        <v>0</v>
      </c>
      <c r="AM18" s="118"/>
      <c r="AN18" s="66">
        <f t="shared" si="17"/>
        <v>0</v>
      </c>
      <c r="AO18" s="118"/>
      <c r="AP18" s="66">
        <f t="shared" si="18"/>
        <v>0</v>
      </c>
      <c r="AQ18" s="118"/>
      <c r="AR18" s="66">
        <f t="shared" si="19"/>
        <v>0</v>
      </c>
      <c r="AS18" s="118"/>
      <c r="AT18" s="66">
        <f t="shared" si="20"/>
        <v>0</v>
      </c>
      <c r="AU18" s="118"/>
      <c r="AV18" s="66">
        <f t="shared" si="21"/>
        <v>0</v>
      </c>
      <c r="AW18" s="118"/>
      <c r="AX18" s="66">
        <f t="shared" si="22"/>
        <v>0</v>
      </c>
      <c r="AY18" s="118"/>
      <c r="AZ18" s="66">
        <f t="shared" si="23"/>
        <v>0</v>
      </c>
      <c r="BA18" s="118"/>
      <c r="BB18" s="66">
        <f t="shared" si="24"/>
        <v>0</v>
      </c>
      <c r="BC18" s="118"/>
      <c r="BD18" s="66">
        <f t="shared" si="25"/>
        <v>0</v>
      </c>
      <c r="BE18" s="118"/>
      <c r="BF18" s="66">
        <f t="shared" si="26"/>
        <v>0</v>
      </c>
      <c r="BG18" s="118"/>
      <c r="BH18" s="66">
        <f t="shared" si="27"/>
        <v>0</v>
      </c>
      <c r="BI18" s="118"/>
      <c r="BJ18" s="66">
        <f t="shared" si="28"/>
        <v>0</v>
      </c>
      <c r="BK18" s="118"/>
      <c r="BL18" s="66">
        <f t="shared" si="29"/>
        <v>0</v>
      </c>
      <c r="BM18" s="118"/>
      <c r="BN18" s="66">
        <f t="shared" si="30"/>
        <v>0</v>
      </c>
      <c r="BO18" s="118"/>
      <c r="BP18" s="66">
        <f t="shared" si="31"/>
        <v>0</v>
      </c>
      <c r="BQ18" s="118"/>
      <c r="BR18" s="66">
        <f t="shared" si="32"/>
        <v>0</v>
      </c>
      <c r="BS18" s="118"/>
      <c r="BT18" s="66">
        <f t="shared" si="33"/>
        <v>0</v>
      </c>
      <c r="BU18" s="118"/>
      <c r="BV18" s="66">
        <f t="shared" si="34"/>
        <v>0</v>
      </c>
      <c r="BW18" s="118"/>
      <c r="BX18" s="66">
        <f t="shared" si="35"/>
        <v>0</v>
      </c>
      <c r="BY18" s="118"/>
      <c r="BZ18" s="66">
        <f t="shared" si="36"/>
        <v>0</v>
      </c>
      <c r="CA18" s="118"/>
      <c r="CB18" s="66">
        <f t="shared" si="37"/>
        <v>0</v>
      </c>
      <c r="CC18" s="118"/>
      <c r="CD18" s="66">
        <f t="shared" si="38"/>
        <v>0</v>
      </c>
      <c r="CE18" s="118"/>
      <c r="CF18" s="66">
        <f t="shared" si="39"/>
        <v>0</v>
      </c>
      <c r="CG18" s="118"/>
      <c r="CH18" s="66">
        <f t="shared" si="40"/>
        <v>0</v>
      </c>
      <c r="CI18" s="118"/>
      <c r="CJ18" s="66">
        <f t="shared" si="41"/>
        <v>0</v>
      </c>
      <c r="CK18" s="118"/>
      <c r="CL18" s="66">
        <f t="shared" si="42"/>
        <v>0</v>
      </c>
      <c r="CM18" s="118"/>
      <c r="CN18" s="66">
        <f t="shared" si="43"/>
        <v>0</v>
      </c>
      <c r="CO18" s="118"/>
      <c r="CP18" s="66">
        <f t="shared" si="44"/>
        <v>0</v>
      </c>
      <c r="CQ18" s="118"/>
      <c r="CR18" s="66">
        <f t="shared" si="45"/>
        <v>0</v>
      </c>
      <c r="CS18" s="118"/>
      <c r="CT18" s="66">
        <f t="shared" si="46"/>
        <v>0</v>
      </c>
      <c r="CU18" s="118"/>
      <c r="CV18" s="66">
        <f t="shared" si="47"/>
        <v>0</v>
      </c>
      <c r="CW18" s="118"/>
      <c r="CX18" s="66">
        <f t="shared" si="48"/>
        <v>0</v>
      </c>
      <c r="CY18" s="118"/>
      <c r="CZ18" s="66">
        <f t="shared" si="49"/>
        <v>0</v>
      </c>
      <c r="DA18" s="67" t="str">
        <f t="shared" si="53"/>
        <v/>
      </c>
    </row>
    <row r="19" spans="1:105" ht="13.5" x14ac:dyDescent="0.2">
      <c r="A19" s="52">
        <f t="shared" si="50"/>
        <v>12</v>
      </c>
      <c r="B19" s="53"/>
      <c r="C19" s="113"/>
      <c r="D19" s="114"/>
      <c r="E19" s="115"/>
      <c r="F19" s="56"/>
      <c r="G19" s="56"/>
      <c r="H19" s="56"/>
      <c r="I19" s="56"/>
      <c r="J19" s="71"/>
      <c r="K19" s="71"/>
      <c r="L19" s="71"/>
      <c r="M19" s="72"/>
      <c r="N19" s="73"/>
      <c r="O19" s="78">
        <f t="shared" si="10"/>
        <v>0</v>
      </c>
      <c r="P19" s="75">
        <f t="shared" si="11"/>
        <v>0</v>
      </c>
      <c r="Q19" s="75" t="str">
        <f t="shared" si="2"/>
        <v/>
      </c>
      <c r="R19" s="75" t="str">
        <f t="shared" si="3"/>
        <v/>
      </c>
      <c r="S19" s="75" t="str">
        <f t="shared" si="4"/>
        <v/>
      </c>
      <c r="T19" s="64">
        <f t="shared" si="0"/>
        <v>0</v>
      </c>
      <c r="U19" s="117">
        <f t="shared" si="5"/>
        <v>0</v>
      </c>
      <c r="V19" s="117">
        <f t="shared" si="6"/>
        <v>0</v>
      </c>
      <c r="W19" s="117">
        <f t="shared" si="51"/>
        <v>0</v>
      </c>
      <c r="X19" s="78"/>
      <c r="Y19" s="78"/>
      <c r="Z19" s="78"/>
      <c r="AA19" s="78"/>
      <c r="AB19" s="78"/>
      <c r="AC19" s="118">
        <f t="shared" si="52"/>
        <v>0</v>
      </c>
      <c r="AD19" s="66">
        <f t="shared" si="12"/>
        <v>0</v>
      </c>
      <c r="AE19" s="118"/>
      <c r="AF19" s="66">
        <f t="shared" si="13"/>
        <v>0</v>
      </c>
      <c r="AG19" s="118"/>
      <c r="AH19" s="66">
        <f t="shared" si="14"/>
        <v>0</v>
      </c>
      <c r="AI19" s="118"/>
      <c r="AJ19" s="66">
        <f t="shared" si="15"/>
        <v>0</v>
      </c>
      <c r="AK19" s="118"/>
      <c r="AL19" s="66">
        <f t="shared" si="16"/>
        <v>0</v>
      </c>
      <c r="AM19" s="118"/>
      <c r="AN19" s="66">
        <f t="shared" si="17"/>
        <v>0</v>
      </c>
      <c r="AO19" s="118"/>
      <c r="AP19" s="66">
        <f t="shared" si="18"/>
        <v>0</v>
      </c>
      <c r="AQ19" s="118"/>
      <c r="AR19" s="66">
        <f t="shared" si="19"/>
        <v>0</v>
      </c>
      <c r="AS19" s="118"/>
      <c r="AT19" s="66">
        <f t="shared" si="20"/>
        <v>0</v>
      </c>
      <c r="AU19" s="118"/>
      <c r="AV19" s="66">
        <f t="shared" si="21"/>
        <v>0</v>
      </c>
      <c r="AW19" s="118"/>
      <c r="AX19" s="66">
        <f t="shared" si="22"/>
        <v>0</v>
      </c>
      <c r="AY19" s="118"/>
      <c r="AZ19" s="66">
        <f t="shared" si="23"/>
        <v>0</v>
      </c>
      <c r="BA19" s="118"/>
      <c r="BB19" s="66">
        <f t="shared" si="24"/>
        <v>0</v>
      </c>
      <c r="BC19" s="118"/>
      <c r="BD19" s="66">
        <f t="shared" si="25"/>
        <v>0</v>
      </c>
      <c r="BE19" s="118"/>
      <c r="BF19" s="66">
        <f t="shared" si="26"/>
        <v>0</v>
      </c>
      <c r="BG19" s="118"/>
      <c r="BH19" s="66">
        <f t="shared" si="27"/>
        <v>0</v>
      </c>
      <c r="BI19" s="118"/>
      <c r="BJ19" s="66">
        <f t="shared" si="28"/>
        <v>0</v>
      </c>
      <c r="BK19" s="118"/>
      <c r="BL19" s="66">
        <f t="shared" si="29"/>
        <v>0</v>
      </c>
      <c r="BM19" s="118"/>
      <c r="BN19" s="66">
        <f t="shared" si="30"/>
        <v>0</v>
      </c>
      <c r="BO19" s="118"/>
      <c r="BP19" s="66">
        <f t="shared" si="31"/>
        <v>0</v>
      </c>
      <c r="BQ19" s="118"/>
      <c r="BR19" s="66">
        <f t="shared" si="32"/>
        <v>0</v>
      </c>
      <c r="BS19" s="118"/>
      <c r="BT19" s="66">
        <f t="shared" si="33"/>
        <v>0</v>
      </c>
      <c r="BU19" s="118"/>
      <c r="BV19" s="66">
        <f t="shared" si="34"/>
        <v>0</v>
      </c>
      <c r="BW19" s="118"/>
      <c r="BX19" s="66">
        <f t="shared" si="35"/>
        <v>0</v>
      </c>
      <c r="BY19" s="118"/>
      <c r="BZ19" s="66">
        <f t="shared" si="36"/>
        <v>0</v>
      </c>
      <c r="CA19" s="118"/>
      <c r="CB19" s="66">
        <f t="shared" si="37"/>
        <v>0</v>
      </c>
      <c r="CC19" s="118"/>
      <c r="CD19" s="66">
        <f t="shared" si="38"/>
        <v>0</v>
      </c>
      <c r="CE19" s="118"/>
      <c r="CF19" s="66">
        <f t="shared" si="39"/>
        <v>0</v>
      </c>
      <c r="CG19" s="118"/>
      <c r="CH19" s="66">
        <f t="shared" si="40"/>
        <v>0</v>
      </c>
      <c r="CI19" s="118"/>
      <c r="CJ19" s="66">
        <f t="shared" si="41"/>
        <v>0</v>
      </c>
      <c r="CK19" s="118"/>
      <c r="CL19" s="66">
        <f t="shared" si="42"/>
        <v>0</v>
      </c>
      <c r="CM19" s="118"/>
      <c r="CN19" s="66">
        <f t="shared" si="43"/>
        <v>0</v>
      </c>
      <c r="CO19" s="118"/>
      <c r="CP19" s="66">
        <f t="shared" si="44"/>
        <v>0</v>
      </c>
      <c r="CQ19" s="118"/>
      <c r="CR19" s="66">
        <f t="shared" si="45"/>
        <v>0</v>
      </c>
      <c r="CS19" s="118"/>
      <c r="CT19" s="66">
        <f t="shared" si="46"/>
        <v>0</v>
      </c>
      <c r="CU19" s="118"/>
      <c r="CV19" s="66">
        <f t="shared" si="47"/>
        <v>0</v>
      </c>
      <c r="CW19" s="118"/>
      <c r="CX19" s="66">
        <f t="shared" si="48"/>
        <v>0</v>
      </c>
      <c r="CY19" s="118"/>
      <c r="CZ19" s="66">
        <f t="shared" si="49"/>
        <v>0</v>
      </c>
      <c r="DA19" s="67" t="str">
        <f t="shared" si="53"/>
        <v/>
      </c>
    </row>
    <row r="20" spans="1:105" ht="13.5" x14ac:dyDescent="0.2">
      <c r="A20" s="52">
        <f t="shared" si="50"/>
        <v>13</v>
      </c>
      <c r="B20" s="53"/>
      <c r="C20" s="113"/>
      <c r="D20" s="114"/>
      <c r="E20" s="115"/>
      <c r="F20" s="56"/>
      <c r="G20" s="56"/>
      <c r="H20" s="56"/>
      <c r="I20" s="56"/>
      <c r="J20" s="71"/>
      <c r="K20" s="71"/>
      <c r="L20" s="71"/>
      <c r="M20" s="72"/>
      <c r="N20" s="73"/>
      <c r="O20" s="78">
        <f t="shared" si="10"/>
        <v>0</v>
      </c>
      <c r="P20" s="75">
        <f t="shared" si="11"/>
        <v>0</v>
      </c>
      <c r="Q20" s="75" t="str">
        <f t="shared" si="2"/>
        <v/>
      </c>
      <c r="R20" s="75" t="str">
        <f t="shared" si="3"/>
        <v/>
      </c>
      <c r="S20" s="75" t="str">
        <f t="shared" si="4"/>
        <v/>
      </c>
      <c r="T20" s="64">
        <f t="shared" si="0"/>
        <v>0</v>
      </c>
      <c r="U20" s="117">
        <f t="shared" si="5"/>
        <v>0</v>
      </c>
      <c r="V20" s="117">
        <f t="shared" si="6"/>
        <v>0</v>
      </c>
      <c r="W20" s="117">
        <f t="shared" si="51"/>
        <v>0</v>
      </c>
      <c r="X20" s="78"/>
      <c r="Y20" s="78"/>
      <c r="Z20" s="78"/>
      <c r="AA20" s="78"/>
      <c r="AB20" s="78"/>
      <c r="AC20" s="118">
        <f t="shared" si="52"/>
        <v>0</v>
      </c>
      <c r="AD20" s="66">
        <f t="shared" si="12"/>
        <v>0</v>
      </c>
      <c r="AE20" s="118"/>
      <c r="AF20" s="66">
        <f t="shared" si="13"/>
        <v>0</v>
      </c>
      <c r="AG20" s="118"/>
      <c r="AH20" s="66">
        <f t="shared" si="14"/>
        <v>0</v>
      </c>
      <c r="AI20" s="118"/>
      <c r="AJ20" s="66">
        <f t="shared" si="15"/>
        <v>0</v>
      </c>
      <c r="AK20" s="118"/>
      <c r="AL20" s="66">
        <f t="shared" si="16"/>
        <v>0</v>
      </c>
      <c r="AM20" s="118"/>
      <c r="AN20" s="66">
        <f t="shared" si="17"/>
        <v>0</v>
      </c>
      <c r="AO20" s="118"/>
      <c r="AP20" s="66">
        <f t="shared" si="18"/>
        <v>0</v>
      </c>
      <c r="AQ20" s="118"/>
      <c r="AR20" s="66">
        <f t="shared" si="19"/>
        <v>0</v>
      </c>
      <c r="AS20" s="118"/>
      <c r="AT20" s="66">
        <f t="shared" si="20"/>
        <v>0</v>
      </c>
      <c r="AU20" s="118"/>
      <c r="AV20" s="66">
        <f t="shared" si="21"/>
        <v>0</v>
      </c>
      <c r="AW20" s="118"/>
      <c r="AX20" s="66">
        <f t="shared" si="22"/>
        <v>0</v>
      </c>
      <c r="AY20" s="118"/>
      <c r="AZ20" s="66">
        <f t="shared" si="23"/>
        <v>0</v>
      </c>
      <c r="BA20" s="118"/>
      <c r="BB20" s="66">
        <f t="shared" si="24"/>
        <v>0</v>
      </c>
      <c r="BC20" s="118"/>
      <c r="BD20" s="66">
        <f t="shared" si="25"/>
        <v>0</v>
      </c>
      <c r="BE20" s="118"/>
      <c r="BF20" s="66">
        <f t="shared" si="26"/>
        <v>0</v>
      </c>
      <c r="BG20" s="118"/>
      <c r="BH20" s="66">
        <f t="shared" si="27"/>
        <v>0</v>
      </c>
      <c r="BI20" s="118"/>
      <c r="BJ20" s="66">
        <f t="shared" si="28"/>
        <v>0</v>
      </c>
      <c r="BK20" s="118"/>
      <c r="BL20" s="66">
        <f t="shared" si="29"/>
        <v>0</v>
      </c>
      <c r="BM20" s="118"/>
      <c r="BN20" s="66">
        <f t="shared" si="30"/>
        <v>0</v>
      </c>
      <c r="BO20" s="118"/>
      <c r="BP20" s="66">
        <f t="shared" si="31"/>
        <v>0</v>
      </c>
      <c r="BQ20" s="118"/>
      <c r="BR20" s="66">
        <f t="shared" si="32"/>
        <v>0</v>
      </c>
      <c r="BS20" s="118"/>
      <c r="BT20" s="66">
        <f t="shared" si="33"/>
        <v>0</v>
      </c>
      <c r="BU20" s="118"/>
      <c r="BV20" s="66">
        <f t="shared" si="34"/>
        <v>0</v>
      </c>
      <c r="BW20" s="118"/>
      <c r="BX20" s="66">
        <f t="shared" si="35"/>
        <v>0</v>
      </c>
      <c r="BY20" s="118"/>
      <c r="BZ20" s="66">
        <f t="shared" si="36"/>
        <v>0</v>
      </c>
      <c r="CA20" s="118"/>
      <c r="CB20" s="66">
        <f t="shared" si="37"/>
        <v>0</v>
      </c>
      <c r="CC20" s="118"/>
      <c r="CD20" s="66">
        <f t="shared" si="38"/>
        <v>0</v>
      </c>
      <c r="CE20" s="118"/>
      <c r="CF20" s="66">
        <f t="shared" si="39"/>
        <v>0</v>
      </c>
      <c r="CG20" s="118"/>
      <c r="CH20" s="66">
        <f t="shared" si="40"/>
        <v>0</v>
      </c>
      <c r="CI20" s="118"/>
      <c r="CJ20" s="66">
        <f t="shared" si="41"/>
        <v>0</v>
      </c>
      <c r="CK20" s="118"/>
      <c r="CL20" s="66">
        <f t="shared" si="42"/>
        <v>0</v>
      </c>
      <c r="CM20" s="118"/>
      <c r="CN20" s="66">
        <f t="shared" si="43"/>
        <v>0</v>
      </c>
      <c r="CO20" s="118"/>
      <c r="CP20" s="66">
        <f t="shared" si="44"/>
        <v>0</v>
      </c>
      <c r="CQ20" s="118"/>
      <c r="CR20" s="66">
        <f t="shared" si="45"/>
        <v>0</v>
      </c>
      <c r="CS20" s="118"/>
      <c r="CT20" s="66">
        <f t="shared" si="46"/>
        <v>0</v>
      </c>
      <c r="CU20" s="118"/>
      <c r="CV20" s="66">
        <f t="shared" si="47"/>
        <v>0</v>
      </c>
      <c r="CW20" s="118"/>
      <c r="CX20" s="66">
        <f t="shared" si="48"/>
        <v>0</v>
      </c>
      <c r="CY20" s="118"/>
      <c r="CZ20" s="66">
        <f t="shared" si="49"/>
        <v>0</v>
      </c>
      <c r="DA20" s="67" t="str">
        <f t="shared" si="53"/>
        <v/>
      </c>
    </row>
    <row r="21" spans="1:105" ht="13.5" x14ac:dyDescent="0.2">
      <c r="A21" s="52">
        <f t="shared" si="50"/>
        <v>14</v>
      </c>
      <c r="B21" s="53"/>
      <c r="C21" s="113"/>
      <c r="D21" s="114"/>
      <c r="E21" s="115"/>
      <c r="F21" s="56"/>
      <c r="G21" s="56"/>
      <c r="H21" s="56"/>
      <c r="I21" s="56"/>
      <c r="J21" s="71"/>
      <c r="K21" s="71"/>
      <c r="L21" s="71"/>
      <c r="M21" s="72"/>
      <c r="N21" s="73"/>
      <c r="O21" s="78">
        <f t="shared" si="10"/>
        <v>0</v>
      </c>
      <c r="P21" s="75">
        <f t="shared" si="11"/>
        <v>0</v>
      </c>
      <c r="Q21" s="75" t="str">
        <f t="shared" si="2"/>
        <v/>
      </c>
      <c r="R21" s="75" t="str">
        <f t="shared" si="3"/>
        <v/>
      </c>
      <c r="S21" s="75" t="str">
        <f t="shared" si="4"/>
        <v/>
      </c>
      <c r="T21" s="64">
        <f t="shared" si="0"/>
        <v>0</v>
      </c>
      <c r="U21" s="117">
        <f t="shared" si="5"/>
        <v>0</v>
      </c>
      <c r="V21" s="117">
        <f t="shared" si="6"/>
        <v>0</v>
      </c>
      <c r="W21" s="117">
        <f t="shared" si="51"/>
        <v>0</v>
      </c>
      <c r="X21" s="78"/>
      <c r="Y21" s="78"/>
      <c r="Z21" s="78"/>
      <c r="AA21" s="78"/>
      <c r="AB21" s="78"/>
      <c r="AC21" s="118">
        <f t="shared" si="52"/>
        <v>0</v>
      </c>
      <c r="AD21" s="66">
        <f t="shared" si="12"/>
        <v>0</v>
      </c>
      <c r="AE21" s="118"/>
      <c r="AF21" s="66">
        <f t="shared" si="13"/>
        <v>0</v>
      </c>
      <c r="AG21" s="118"/>
      <c r="AH21" s="66">
        <f t="shared" si="14"/>
        <v>0</v>
      </c>
      <c r="AI21" s="118"/>
      <c r="AJ21" s="66">
        <f t="shared" si="15"/>
        <v>0</v>
      </c>
      <c r="AK21" s="118"/>
      <c r="AL21" s="66">
        <f t="shared" si="16"/>
        <v>0</v>
      </c>
      <c r="AM21" s="118"/>
      <c r="AN21" s="66">
        <f t="shared" si="17"/>
        <v>0</v>
      </c>
      <c r="AO21" s="118"/>
      <c r="AP21" s="66">
        <f t="shared" si="18"/>
        <v>0</v>
      </c>
      <c r="AQ21" s="118"/>
      <c r="AR21" s="66">
        <f t="shared" si="19"/>
        <v>0</v>
      </c>
      <c r="AS21" s="118"/>
      <c r="AT21" s="66">
        <f t="shared" si="20"/>
        <v>0</v>
      </c>
      <c r="AU21" s="118"/>
      <c r="AV21" s="66">
        <f t="shared" si="21"/>
        <v>0</v>
      </c>
      <c r="AW21" s="118"/>
      <c r="AX21" s="66">
        <f t="shared" si="22"/>
        <v>0</v>
      </c>
      <c r="AY21" s="118"/>
      <c r="AZ21" s="66">
        <f t="shared" si="23"/>
        <v>0</v>
      </c>
      <c r="BA21" s="118"/>
      <c r="BB21" s="66">
        <f t="shared" si="24"/>
        <v>0</v>
      </c>
      <c r="BC21" s="118"/>
      <c r="BD21" s="66">
        <f t="shared" si="25"/>
        <v>0</v>
      </c>
      <c r="BE21" s="118"/>
      <c r="BF21" s="66">
        <f t="shared" si="26"/>
        <v>0</v>
      </c>
      <c r="BG21" s="118"/>
      <c r="BH21" s="66">
        <f t="shared" si="27"/>
        <v>0</v>
      </c>
      <c r="BI21" s="118"/>
      <c r="BJ21" s="66">
        <f t="shared" si="28"/>
        <v>0</v>
      </c>
      <c r="BK21" s="118"/>
      <c r="BL21" s="66">
        <f t="shared" si="29"/>
        <v>0</v>
      </c>
      <c r="BM21" s="118"/>
      <c r="BN21" s="66">
        <f t="shared" si="30"/>
        <v>0</v>
      </c>
      <c r="BO21" s="118"/>
      <c r="BP21" s="66">
        <f t="shared" si="31"/>
        <v>0</v>
      </c>
      <c r="BQ21" s="118"/>
      <c r="BR21" s="66">
        <f t="shared" si="32"/>
        <v>0</v>
      </c>
      <c r="BS21" s="118"/>
      <c r="BT21" s="66">
        <f t="shared" si="33"/>
        <v>0</v>
      </c>
      <c r="BU21" s="118"/>
      <c r="BV21" s="66">
        <f t="shared" si="34"/>
        <v>0</v>
      </c>
      <c r="BW21" s="118"/>
      <c r="BX21" s="66">
        <f t="shared" si="35"/>
        <v>0</v>
      </c>
      <c r="BY21" s="118"/>
      <c r="BZ21" s="66">
        <f t="shared" si="36"/>
        <v>0</v>
      </c>
      <c r="CA21" s="118"/>
      <c r="CB21" s="66">
        <f t="shared" si="37"/>
        <v>0</v>
      </c>
      <c r="CC21" s="118"/>
      <c r="CD21" s="66">
        <f t="shared" si="38"/>
        <v>0</v>
      </c>
      <c r="CE21" s="118"/>
      <c r="CF21" s="66">
        <f t="shared" si="39"/>
        <v>0</v>
      </c>
      <c r="CG21" s="118"/>
      <c r="CH21" s="66">
        <f t="shared" si="40"/>
        <v>0</v>
      </c>
      <c r="CI21" s="118"/>
      <c r="CJ21" s="66">
        <f t="shared" si="41"/>
        <v>0</v>
      </c>
      <c r="CK21" s="118"/>
      <c r="CL21" s="66">
        <f t="shared" si="42"/>
        <v>0</v>
      </c>
      <c r="CM21" s="118"/>
      <c r="CN21" s="66">
        <f t="shared" si="43"/>
        <v>0</v>
      </c>
      <c r="CO21" s="118"/>
      <c r="CP21" s="66">
        <f t="shared" si="44"/>
        <v>0</v>
      </c>
      <c r="CQ21" s="118"/>
      <c r="CR21" s="66">
        <f t="shared" si="45"/>
        <v>0</v>
      </c>
      <c r="CS21" s="118"/>
      <c r="CT21" s="66">
        <f t="shared" si="46"/>
        <v>0</v>
      </c>
      <c r="CU21" s="118"/>
      <c r="CV21" s="66">
        <f t="shared" si="47"/>
        <v>0</v>
      </c>
      <c r="CW21" s="118"/>
      <c r="CX21" s="66">
        <f t="shared" si="48"/>
        <v>0</v>
      </c>
      <c r="CY21" s="118"/>
      <c r="CZ21" s="66">
        <f t="shared" si="49"/>
        <v>0</v>
      </c>
      <c r="DA21" s="67" t="str">
        <f t="shared" si="53"/>
        <v/>
      </c>
    </row>
    <row r="22" spans="1:105" ht="13.5" x14ac:dyDescent="0.2">
      <c r="A22" s="52">
        <f t="shared" si="50"/>
        <v>15</v>
      </c>
      <c r="B22" s="53"/>
      <c r="C22" s="113"/>
      <c r="D22" s="114"/>
      <c r="E22" s="115"/>
      <c r="F22" s="56"/>
      <c r="G22" s="56"/>
      <c r="H22" s="56"/>
      <c r="I22" s="56"/>
      <c r="J22" s="71"/>
      <c r="K22" s="71"/>
      <c r="L22" s="71"/>
      <c r="M22" s="72"/>
      <c r="N22" s="73"/>
      <c r="O22" s="78">
        <f t="shared" si="10"/>
        <v>0</v>
      </c>
      <c r="P22" s="75">
        <f t="shared" si="11"/>
        <v>0</v>
      </c>
      <c r="Q22" s="75" t="str">
        <f t="shared" si="2"/>
        <v/>
      </c>
      <c r="R22" s="75" t="str">
        <f t="shared" si="3"/>
        <v/>
      </c>
      <c r="S22" s="75" t="str">
        <f t="shared" si="4"/>
        <v/>
      </c>
      <c r="T22" s="64">
        <f t="shared" si="0"/>
        <v>0</v>
      </c>
      <c r="U22" s="117">
        <f t="shared" si="5"/>
        <v>0</v>
      </c>
      <c r="V22" s="117">
        <f t="shared" si="6"/>
        <v>0</v>
      </c>
      <c r="W22" s="117">
        <f t="shared" si="51"/>
        <v>0</v>
      </c>
      <c r="X22" s="78"/>
      <c r="Y22" s="78"/>
      <c r="Z22" s="78"/>
      <c r="AA22" s="78"/>
      <c r="AB22" s="78"/>
      <c r="AC22" s="118">
        <f t="shared" si="52"/>
        <v>0</v>
      </c>
      <c r="AD22" s="66">
        <f t="shared" si="12"/>
        <v>0</v>
      </c>
      <c r="AE22" s="118"/>
      <c r="AF22" s="66">
        <f t="shared" si="13"/>
        <v>0</v>
      </c>
      <c r="AG22" s="118"/>
      <c r="AH22" s="66">
        <f t="shared" si="14"/>
        <v>0</v>
      </c>
      <c r="AI22" s="118"/>
      <c r="AJ22" s="66">
        <f t="shared" si="15"/>
        <v>0</v>
      </c>
      <c r="AK22" s="118"/>
      <c r="AL22" s="66">
        <f t="shared" si="16"/>
        <v>0</v>
      </c>
      <c r="AM22" s="118"/>
      <c r="AN22" s="66">
        <f t="shared" si="17"/>
        <v>0</v>
      </c>
      <c r="AO22" s="118"/>
      <c r="AP22" s="66">
        <f t="shared" si="18"/>
        <v>0</v>
      </c>
      <c r="AQ22" s="118"/>
      <c r="AR22" s="66">
        <f t="shared" si="19"/>
        <v>0</v>
      </c>
      <c r="AS22" s="118"/>
      <c r="AT22" s="66">
        <f t="shared" si="20"/>
        <v>0</v>
      </c>
      <c r="AU22" s="118"/>
      <c r="AV22" s="66">
        <f t="shared" si="21"/>
        <v>0</v>
      </c>
      <c r="AW22" s="118"/>
      <c r="AX22" s="66">
        <f t="shared" si="22"/>
        <v>0</v>
      </c>
      <c r="AY22" s="118"/>
      <c r="AZ22" s="66">
        <f t="shared" si="23"/>
        <v>0</v>
      </c>
      <c r="BA22" s="118"/>
      <c r="BB22" s="66">
        <f t="shared" si="24"/>
        <v>0</v>
      </c>
      <c r="BC22" s="118"/>
      <c r="BD22" s="66">
        <f t="shared" si="25"/>
        <v>0</v>
      </c>
      <c r="BE22" s="118"/>
      <c r="BF22" s="66">
        <f t="shared" si="26"/>
        <v>0</v>
      </c>
      <c r="BG22" s="118"/>
      <c r="BH22" s="66">
        <f t="shared" si="27"/>
        <v>0</v>
      </c>
      <c r="BI22" s="118"/>
      <c r="BJ22" s="66">
        <f t="shared" si="28"/>
        <v>0</v>
      </c>
      <c r="BK22" s="118"/>
      <c r="BL22" s="66">
        <f t="shared" si="29"/>
        <v>0</v>
      </c>
      <c r="BM22" s="118"/>
      <c r="BN22" s="66">
        <f t="shared" si="30"/>
        <v>0</v>
      </c>
      <c r="BO22" s="118"/>
      <c r="BP22" s="66">
        <f t="shared" si="31"/>
        <v>0</v>
      </c>
      <c r="BQ22" s="118"/>
      <c r="BR22" s="66">
        <f t="shared" si="32"/>
        <v>0</v>
      </c>
      <c r="BS22" s="118"/>
      <c r="BT22" s="66">
        <f t="shared" si="33"/>
        <v>0</v>
      </c>
      <c r="BU22" s="118"/>
      <c r="BV22" s="66">
        <f t="shared" si="34"/>
        <v>0</v>
      </c>
      <c r="BW22" s="118"/>
      <c r="BX22" s="66">
        <f t="shared" si="35"/>
        <v>0</v>
      </c>
      <c r="BY22" s="118"/>
      <c r="BZ22" s="66">
        <f t="shared" si="36"/>
        <v>0</v>
      </c>
      <c r="CA22" s="118"/>
      <c r="CB22" s="66">
        <f t="shared" si="37"/>
        <v>0</v>
      </c>
      <c r="CC22" s="118"/>
      <c r="CD22" s="66">
        <f t="shared" si="38"/>
        <v>0</v>
      </c>
      <c r="CE22" s="118"/>
      <c r="CF22" s="66">
        <f t="shared" si="39"/>
        <v>0</v>
      </c>
      <c r="CG22" s="118"/>
      <c r="CH22" s="66">
        <f t="shared" si="40"/>
        <v>0</v>
      </c>
      <c r="CI22" s="118"/>
      <c r="CJ22" s="66">
        <f t="shared" si="41"/>
        <v>0</v>
      </c>
      <c r="CK22" s="118"/>
      <c r="CL22" s="66">
        <f t="shared" si="42"/>
        <v>0</v>
      </c>
      <c r="CM22" s="118"/>
      <c r="CN22" s="66">
        <f t="shared" si="43"/>
        <v>0</v>
      </c>
      <c r="CO22" s="118"/>
      <c r="CP22" s="66">
        <f t="shared" si="44"/>
        <v>0</v>
      </c>
      <c r="CQ22" s="118"/>
      <c r="CR22" s="66">
        <f t="shared" si="45"/>
        <v>0</v>
      </c>
      <c r="CS22" s="118"/>
      <c r="CT22" s="66">
        <f t="shared" si="46"/>
        <v>0</v>
      </c>
      <c r="CU22" s="118"/>
      <c r="CV22" s="66">
        <f t="shared" si="47"/>
        <v>0</v>
      </c>
      <c r="CW22" s="118"/>
      <c r="CX22" s="66">
        <f t="shared" si="48"/>
        <v>0</v>
      </c>
      <c r="CY22" s="118"/>
      <c r="CZ22" s="66">
        <f t="shared" si="49"/>
        <v>0</v>
      </c>
      <c r="DA22" s="67" t="str">
        <f t="shared" si="53"/>
        <v/>
      </c>
    </row>
    <row r="23" spans="1:105" ht="13.5" x14ac:dyDescent="0.2">
      <c r="A23" s="52">
        <f t="shared" si="50"/>
        <v>16</v>
      </c>
      <c r="B23" s="53"/>
      <c r="C23" s="113"/>
      <c r="D23" s="114"/>
      <c r="E23" s="115"/>
      <c r="F23" s="56"/>
      <c r="G23" s="56"/>
      <c r="H23" s="56"/>
      <c r="I23" s="56"/>
      <c r="J23" s="71"/>
      <c r="K23" s="71"/>
      <c r="L23" s="71"/>
      <c r="M23" s="72"/>
      <c r="N23" s="73"/>
      <c r="O23" s="78">
        <f t="shared" si="10"/>
        <v>0</v>
      </c>
      <c r="P23" s="75">
        <f t="shared" si="11"/>
        <v>0</v>
      </c>
      <c r="Q23" s="75" t="str">
        <f t="shared" si="2"/>
        <v/>
      </c>
      <c r="R23" s="75" t="str">
        <f t="shared" si="3"/>
        <v/>
      </c>
      <c r="S23" s="75" t="str">
        <f t="shared" si="4"/>
        <v/>
      </c>
      <c r="T23" s="64">
        <f t="shared" si="0"/>
        <v>0</v>
      </c>
      <c r="U23" s="117">
        <f t="shared" si="5"/>
        <v>0</v>
      </c>
      <c r="V23" s="117">
        <f t="shared" si="6"/>
        <v>0</v>
      </c>
      <c r="W23" s="117">
        <f t="shared" si="51"/>
        <v>0</v>
      </c>
      <c r="X23" s="78"/>
      <c r="Y23" s="78"/>
      <c r="Z23" s="78"/>
      <c r="AA23" s="78"/>
      <c r="AB23" s="78"/>
      <c r="AC23" s="118">
        <f t="shared" si="52"/>
        <v>0</v>
      </c>
      <c r="AD23" s="66">
        <f t="shared" si="12"/>
        <v>0</v>
      </c>
      <c r="AE23" s="118"/>
      <c r="AF23" s="66">
        <f t="shared" si="13"/>
        <v>0</v>
      </c>
      <c r="AG23" s="118"/>
      <c r="AH23" s="66">
        <f t="shared" si="14"/>
        <v>0</v>
      </c>
      <c r="AI23" s="118"/>
      <c r="AJ23" s="66">
        <f t="shared" si="15"/>
        <v>0</v>
      </c>
      <c r="AK23" s="118"/>
      <c r="AL23" s="66">
        <f t="shared" si="16"/>
        <v>0</v>
      </c>
      <c r="AM23" s="118"/>
      <c r="AN23" s="66">
        <f t="shared" si="17"/>
        <v>0</v>
      </c>
      <c r="AO23" s="118"/>
      <c r="AP23" s="66">
        <f t="shared" si="18"/>
        <v>0</v>
      </c>
      <c r="AQ23" s="118"/>
      <c r="AR23" s="66">
        <f t="shared" si="19"/>
        <v>0</v>
      </c>
      <c r="AS23" s="118"/>
      <c r="AT23" s="66">
        <f t="shared" si="20"/>
        <v>0</v>
      </c>
      <c r="AU23" s="118"/>
      <c r="AV23" s="66">
        <f t="shared" si="21"/>
        <v>0</v>
      </c>
      <c r="AW23" s="118"/>
      <c r="AX23" s="66">
        <f t="shared" si="22"/>
        <v>0</v>
      </c>
      <c r="AY23" s="118"/>
      <c r="AZ23" s="66">
        <f t="shared" si="23"/>
        <v>0</v>
      </c>
      <c r="BA23" s="118"/>
      <c r="BB23" s="66">
        <f t="shared" si="24"/>
        <v>0</v>
      </c>
      <c r="BC23" s="118"/>
      <c r="BD23" s="66">
        <f t="shared" si="25"/>
        <v>0</v>
      </c>
      <c r="BE23" s="118"/>
      <c r="BF23" s="66">
        <f t="shared" si="26"/>
        <v>0</v>
      </c>
      <c r="BG23" s="118"/>
      <c r="BH23" s="66">
        <f t="shared" si="27"/>
        <v>0</v>
      </c>
      <c r="BI23" s="118"/>
      <c r="BJ23" s="66">
        <f t="shared" si="28"/>
        <v>0</v>
      </c>
      <c r="BK23" s="118"/>
      <c r="BL23" s="66">
        <f t="shared" si="29"/>
        <v>0</v>
      </c>
      <c r="BM23" s="118"/>
      <c r="BN23" s="66">
        <f t="shared" si="30"/>
        <v>0</v>
      </c>
      <c r="BO23" s="118"/>
      <c r="BP23" s="66">
        <f t="shared" si="31"/>
        <v>0</v>
      </c>
      <c r="BQ23" s="118"/>
      <c r="BR23" s="66">
        <f t="shared" si="32"/>
        <v>0</v>
      </c>
      <c r="BS23" s="118"/>
      <c r="BT23" s="66">
        <f t="shared" si="33"/>
        <v>0</v>
      </c>
      <c r="BU23" s="118"/>
      <c r="BV23" s="66">
        <f t="shared" si="34"/>
        <v>0</v>
      </c>
      <c r="BW23" s="118"/>
      <c r="BX23" s="66">
        <f t="shared" si="35"/>
        <v>0</v>
      </c>
      <c r="BY23" s="118"/>
      <c r="BZ23" s="66">
        <f t="shared" si="36"/>
        <v>0</v>
      </c>
      <c r="CA23" s="118"/>
      <c r="CB23" s="66">
        <f t="shared" si="37"/>
        <v>0</v>
      </c>
      <c r="CC23" s="118"/>
      <c r="CD23" s="66">
        <f t="shared" si="38"/>
        <v>0</v>
      </c>
      <c r="CE23" s="118"/>
      <c r="CF23" s="66">
        <f t="shared" si="39"/>
        <v>0</v>
      </c>
      <c r="CG23" s="118"/>
      <c r="CH23" s="66">
        <f t="shared" si="40"/>
        <v>0</v>
      </c>
      <c r="CI23" s="118"/>
      <c r="CJ23" s="66">
        <f t="shared" si="41"/>
        <v>0</v>
      </c>
      <c r="CK23" s="118"/>
      <c r="CL23" s="66">
        <f t="shared" si="42"/>
        <v>0</v>
      </c>
      <c r="CM23" s="118"/>
      <c r="CN23" s="66">
        <f t="shared" si="43"/>
        <v>0</v>
      </c>
      <c r="CO23" s="118"/>
      <c r="CP23" s="66">
        <f t="shared" si="44"/>
        <v>0</v>
      </c>
      <c r="CQ23" s="118"/>
      <c r="CR23" s="66">
        <f t="shared" si="45"/>
        <v>0</v>
      </c>
      <c r="CS23" s="118"/>
      <c r="CT23" s="66">
        <f t="shared" si="46"/>
        <v>0</v>
      </c>
      <c r="CU23" s="118"/>
      <c r="CV23" s="66">
        <f t="shared" si="47"/>
        <v>0</v>
      </c>
      <c r="CW23" s="118"/>
      <c r="CX23" s="66">
        <f t="shared" si="48"/>
        <v>0</v>
      </c>
      <c r="CY23" s="118"/>
      <c r="CZ23" s="66">
        <f t="shared" si="49"/>
        <v>0</v>
      </c>
      <c r="DA23" s="67" t="str">
        <f t="shared" si="53"/>
        <v/>
      </c>
    </row>
    <row r="24" spans="1:105" ht="13.5" x14ac:dyDescent="0.2">
      <c r="A24" s="52">
        <f t="shared" si="50"/>
        <v>17</v>
      </c>
      <c r="B24" s="53"/>
      <c r="C24" s="113"/>
      <c r="D24" s="114"/>
      <c r="E24" s="115"/>
      <c r="F24" s="56"/>
      <c r="G24" s="56"/>
      <c r="H24" s="56"/>
      <c r="I24" s="56"/>
      <c r="J24" s="71"/>
      <c r="K24" s="71"/>
      <c r="L24" s="71"/>
      <c r="M24" s="72"/>
      <c r="N24" s="73"/>
      <c r="O24" s="78">
        <f t="shared" si="10"/>
        <v>0</v>
      </c>
      <c r="P24" s="75">
        <f t="shared" si="11"/>
        <v>0</v>
      </c>
      <c r="Q24" s="75" t="str">
        <f t="shared" si="2"/>
        <v/>
      </c>
      <c r="R24" s="75" t="str">
        <f t="shared" si="3"/>
        <v/>
      </c>
      <c r="S24" s="75" t="str">
        <f t="shared" si="4"/>
        <v/>
      </c>
      <c r="T24" s="64">
        <f t="shared" si="0"/>
        <v>0</v>
      </c>
      <c r="U24" s="117">
        <f t="shared" si="5"/>
        <v>0</v>
      </c>
      <c r="V24" s="117">
        <f t="shared" si="6"/>
        <v>0</v>
      </c>
      <c r="W24" s="117">
        <f t="shared" si="51"/>
        <v>0</v>
      </c>
      <c r="X24" s="78"/>
      <c r="Y24" s="78"/>
      <c r="Z24" s="78"/>
      <c r="AA24" s="78"/>
      <c r="AB24" s="78"/>
      <c r="AC24" s="118">
        <f t="shared" si="52"/>
        <v>0</v>
      </c>
      <c r="AD24" s="66">
        <f t="shared" si="12"/>
        <v>0</v>
      </c>
      <c r="AE24" s="118"/>
      <c r="AF24" s="66">
        <f t="shared" si="13"/>
        <v>0</v>
      </c>
      <c r="AG24" s="118"/>
      <c r="AH24" s="66">
        <f t="shared" si="14"/>
        <v>0</v>
      </c>
      <c r="AI24" s="118"/>
      <c r="AJ24" s="66">
        <f t="shared" si="15"/>
        <v>0</v>
      </c>
      <c r="AK24" s="118"/>
      <c r="AL24" s="66">
        <f t="shared" si="16"/>
        <v>0</v>
      </c>
      <c r="AM24" s="118"/>
      <c r="AN24" s="66">
        <f t="shared" si="17"/>
        <v>0</v>
      </c>
      <c r="AO24" s="118"/>
      <c r="AP24" s="66">
        <f t="shared" si="18"/>
        <v>0</v>
      </c>
      <c r="AQ24" s="118"/>
      <c r="AR24" s="66">
        <f t="shared" si="19"/>
        <v>0</v>
      </c>
      <c r="AS24" s="118"/>
      <c r="AT24" s="66">
        <f t="shared" si="20"/>
        <v>0</v>
      </c>
      <c r="AU24" s="118"/>
      <c r="AV24" s="66">
        <f t="shared" si="21"/>
        <v>0</v>
      </c>
      <c r="AW24" s="118"/>
      <c r="AX24" s="66">
        <f t="shared" si="22"/>
        <v>0</v>
      </c>
      <c r="AY24" s="118"/>
      <c r="AZ24" s="66">
        <f t="shared" si="23"/>
        <v>0</v>
      </c>
      <c r="BA24" s="118"/>
      <c r="BB24" s="66">
        <f t="shared" si="24"/>
        <v>0</v>
      </c>
      <c r="BC24" s="118"/>
      <c r="BD24" s="66">
        <f t="shared" si="25"/>
        <v>0</v>
      </c>
      <c r="BE24" s="118"/>
      <c r="BF24" s="66">
        <f t="shared" si="26"/>
        <v>0</v>
      </c>
      <c r="BG24" s="118"/>
      <c r="BH24" s="66">
        <f t="shared" si="27"/>
        <v>0</v>
      </c>
      <c r="BI24" s="118"/>
      <c r="BJ24" s="66">
        <f t="shared" si="28"/>
        <v>0</v>
      </c>
      <c r="BK24" s="118"/>
      <c r="BL24" s="66">
        <f t="shared" si="29"/>
        <v>0</v>
      </c>
      <c r="BM24" s="118"/>
      <c r="BN24" s="66">
        <f t="shared" si="30"/>
        <v>0</v>
      </c>
      <c r="BO24" s="118"/>
      <c r="BP24" s="66">
        <f t="shared" si="31"/>
        <v>0</v>
      </c>
      <c r="BQ24" s="118"/>
      <c r="BR24" s="66">
        <f t="shared" si="32"/>
        <v>0</v>
      </c>
      <c r="BS24" s="118"/>
      <c r="BT24" s="66">
        <f t="shared" si="33"/>
        <v>0</v>
      </c>
      <c r="BU24" s="118"/>
      <c r="BV24" s="66">
        <f t="shared" si="34"/>
        <v>0</v>
      </c>
      <c r="BW24" s="118"/>
      <c r="BX24" s="66">
        <f t="shared" si="35"/>
        <v>0</v>
      </c>
      <c r="BY24" s="118"/>
      <c r="BZ24" s="66">
        <f t="shared" si="36"/>
        <v>0</v>
      </c>
      <c r="CA24" s="118"/>
      <c r="CB24" s="66">
        <f t="shared" si="37"/>
        <v>0</v>
      </c>
      <c r="CC24" s="118"/>
      <c r="CD24" s="66">
        <f t="shared" si="38"/>
        <v>0</v>
      </c>
      <c r="CE24" s="118"/>
      <c r="CF24" s="66">
        <f t="shared" si="39"/>
        <v>0</v>
      </c>
      <c r="CG24" s="118"/>
      <c r="CH24" s="66">
        <f t="shared" si="40"/>
        <v>0</v>
      </c>
      <c r="CI24" s="118"/>
      <c r="CJ24" s="66">
        <f t="shared" si="41"/>
        <v>0</v>
      </c>
      <c r="CK24" s="118"/>
      <c r="CL24" s="66">
        <f t="shared" si="42"/>
        <v>0</v>
      </c>
      <c r="CM24" s="118"/>
      <c r="CN24" s="66">
        <f t="shared" si="43"/>
        <v>0</v>
      </c>
      <c r="CO24" s="118"/>
      <c r="CP24" s="66">
        <f t="shared" si="44"/>
        <v>0</v>
      </c>
      <c r="CQ24" s="118"/>
      <c r="CR24" s="66">
        <f t="shared" si="45"/>
        <v>0</v>
      </c>
      <c r="CS24" s="118"/>
      <c r="CT24" s="66">
        <f t="shared" si="46"/>
        <v>0</v>
      </c>
      <c r="CU24" s="118"/>
      <c r="CV24" s="66">
        <f t="shared" si="47"/>
        <v>0</v>
      </c>
      <c r="CW24" s="118"/>
      <c r="CX24" s="66">
        <f t="shared" si="48"/>
        <v>0</v>
      </c>
      <c r="CY24" s="118"/>
      <c r="CZ24" s="66">
        <f t="shared" si="49"/>
        <v>0</v>
      </c>
      <c r="DA24" s="67" t="str">
        <f t="shared" si="53"/>
        <v/>
      </c>
    </row>
    <row r="25" spans="1:105" ht="13.5" x14ac:dyDescent="0.2">
      <c r="A25" s="52">
        <f t="shared" si="50"/>
        <v>18</v>
      </c>
      <c r="B25" s="53"/>
      <c r="C25" s="113"/>
      <c r="D25" s="114"/>
      <c r="E25" s="115"/>
      <c r="F25" s="56"/>
      <c r="G25" s="56"/>
      <c r="H25" s="56"/>
      <c r="I25" s="56"/>
      <c r="J25" s="71"/>
      <c r="K25" s="71"/>
      <c r="L25" s="71"/>
      <c r="M25" s="72"/>
      <c r="N25" s="73"/>
      <c r="O25" s="78">
        <f t="shared" si="10"/>
        <v>0</v>
      </c>
      <c r="P25" s="75">
        <f t="shared" si="11"/>
        <v>0</v>
      </c>
      <c r="Q25" s="75" t="str">
        <f t="shared" si="2"/>
        <v/>
      </c>
      <c r="R25" s="75" t="str">
        <f t="shared" si="3"/>
        <v/>
      </c>
      <c r="S25" s="75" t="str">
        <f t="shared" si="4"/>
        <v/>
      </c>
      <c r="T25" s="64">
        <f t="shared" si="0"/>
        <v>0</v>
      </c>
      <c r="U25" s="117">
        <f t="shared" si="5"/>
        <v>0</v>
      </c>
      <c r="V25" s="117">
        <f t="shared" si="6"/>
        <v>0</v>
      </c>
      <c r="W25" s="117">
        <f t="shared" si="51"/>
        <v>0</v>
      </c>
      <c r="X25" s="78"/>
      <c r="Y25" s="78"/>
      <c r="Z25" s="78"/>
      <c r="AA25" s="78"/>
      <c r="AB25" s="78"/>
      <c r="AC25" s="118">
        <f t="shared" si="52"/>
        <v>0</v>
      </c>
      <c r="AD25" s="66">
        <f t="shared" si="12"/>
        <v>0</v>
      </c>
      <c r="AE25" s="118"/>
      <c r="AF25" s="66">
        <f t="shared" si="13"/>
        <v>0</v>
      </c>
      <c r="AG25" s="118"/>
      <c r="AH25" s="66">
        <f t="shared" si="14"/>
        <v>0</v>
      </c>
      <c r="AI25" s="118"/>
      <c r="AJ25" s="66">
        <f t="shared" si="15"/>
        <v>0</v>
      </c>
      <c r="AK25" s="118"/>
      <c r="AL25" s="66">
        <f t="shared" si="16"/>
        <v>0</v>
      </c>
      <c r="AM25" s="118"/>
      <c r="AN25" s="66">
        <f t="shared" si="17"/>
        <v>0</v>
      </c>
      <c r="AO25" s="118"/>
      <c r="AP25" s="66">
        <f t="shared" si="18"/>
        <v>0</v>
      </c>
      <c r="AQ25" s="118"/>
      <c r="AR25" s="66">
        <f t="shared" si="19"/>
        <v>0</v>
      </c>
      <c r="AS25" s="118"/>
      <c r="AT25" s="66">
        <f t="shared" si="20"/>
        <v>0</v>
      </c>
      <c r="AU25" s="118"/>
      <c r="AV25" s="66">
        <f t="shared" si="21"/>
        <v>0</v>
      </c>
      <c r="AW25" s="118"/>
      <c r="AX25" s="66">
        <f t="shared" si="22"/>
        <v>0</v>
      </c>
      <c r="AY25" s="118"/>
      <c r="AZ25" s="66">
        <f t="shared" si="23"/>
        <v>0</v>
      </c>
      <c r="BA25" s="118"/>
      <c r="BB25" s="66">
        <f t="shared" si="24"/>
        <v>0</v>
      </c>
      <c r="BC25" s="118"/>
      <c r="BD25" s="66">
        <f t="shared" si="25"/>
        <v>0</v>
      </c>
      <c r="BE25" s="118"/>
      <c r="BF25" s="66">
        <f t="shared" si="26"/>
        <v>0</v>
      </c>
      <c r="BG25" s="118"/>
      <c r="BH25" s="66">
        <f t="shared" si="27"/>
        <v>0</v>
      </c>
      <c r="BI25" s="118"/>
      <c r="BJ25" s="66">
        <f t="shared" si="28"/>
        <v>0</v>
      </c>
      <c r="BK25" s="118"/>
      <c r="BL25" s="66">
        <f t="shared" si="29"/>
        <v>0</v>
      </c>
      <c r="BM25" s="118"/>
      <c r="BN25" s="66">
        <f t="shared" si="30"/>
        <v>0</v>
      </c>
      <c r="BO25" s="118"/>
      <c r="BP25" s="66">
        <f t="shared" si="31"/>
        <v>0</v>
      </c>
      <c r="BQ25" s="118"/>
      <c r="BR25" s="66">
        <f t="shared" si="32"/>
        <v>0</v>
      </c>
      <c r="BS25" s="118"/>
      <c r="BT25" s="66">
        <f t="shared" si="33"/>
        <v>0</v>
      </c>
      <c r="BU25" s="118"/>
      <c r="BV25" s="66">
        <f t="shared" si="34"/>
        <v>0</v>
      </c>
      <c r="BW25" s="118"/>
      <c r="BX25" s="66">
        <f t="shared" si="35"/>
        <v>0</v>
      </c>
      <c r="BY25" s="118"/>
      <c r="BZ25" s="66">
        <f t="shared" si="36"/>
        <v>0</v>
      </c>
      <c r="CA25" s="118"/>
      <c r="CB25" s="66">
        <f t="shared" si="37"/>
        <v>0</v>
      </c>
      <c r="CC25" s="118"/>
      <c r="CD25" s="66">
        <f t="shared" si="38"/>
        <v>0</v>
      </c>
      <c r="CE25" s="118"/>
      <c r="CF25" s="66">
        <f t="shared" si="39"/>
        <v>0</v>
      </c>
      <c r="CG25" s="118"/>
      <c r="CH25" s="66">
        <f t="shared" si="40"/>
        <v>0</v>
      </c>
      <c r="CI25" s="118"/>
      <c r="CJ25" s="66">
        <f t="shared" si="41"/>
        <v>0</v>
      </c>
      <c r="CK25" s="118"/>
      <c r="CL25" s="66">
        <f t="shared" si="42"/>
        <v>0</v>
      </c>
      <c r="CM25" s="118"/>
      <c r="CN25" s="66">
        <f t="shared" si="43"/>
        <v>0</v>
      </c>
      <c r="CO25" s="118"/>
      <c r="CP25" s="66">
        <f t="shared" si="44"/>
        <v>0</v>
      </c>
      <c r="CQ25" s="118"/>
      <c r="CR25" s="66">
        <f t="shared" si="45"/>
        <v>0</v>
      </c>
      <c r="CS25" s="118"/>
      <c r="CT25" s="66">
        <f t="shared" si="46"/>
        <v>0</v>
      </c>
      <c r="CU25" s="118"/>
      <c r="CV25" s="66">
        <f t="shared" si="47"/>
        <v>0</v>
      </c>
      <c r="CW25" s="118"/>
      <c r="CX25" s="66">
        <f t="shared" si="48"/>
        <v>0</v>
      </c>
      <c r="CY25" s="118"/>
      <c r="CZ25" s="66">
        <f t="shared" si="49"/>
        <v>0</v>
      </c>
      <c r="DA25" s="67" t="str">
        <f t="shared" si="53"/>
        <v/>
      </c>
    </row>
    <row r="26" spans="1:105" ht="13.5" x14ac:dyDescent="0.2">
      <c r="A26" s="52">
        <f t="shared" si="50"/>
        <v>19</v>
      </c>
      <c r="B26" s="53"/>
      <c r="C26" s="113"/>
      <c r="D26" s="114"/>
      <c r="E26" s="115"/>
      <c r="F26" s="56"/>
      <c r="G26" s="56"/>
      <c r="H26" s="56"/>
      <c r="I26" s="56"/>
      <c r="J26" s="71"/>
      <c r="K26" s="71"/>
      <c r="L26" s="71"/>
      <c r="M26" s="72"/>
      <c r="N26" s="73"/>
      <c r="O26" s="78">
        <f t="shared" si="10"/>
        <v>0</v>
      </c>
      <c r="P26" s="75">
        <f t="shared" si="11"/>
        <v>0</v>
      </c>
      <c r="Q26" s="75" t="str">
        <f t="shared" si="2"/>
        <v/>
      </c>
      <c r="R26" s="75" t="str">
        <f t="shared" si="3"/>
        <v/>
      </c>
      <c r="S26" s="75" t="str">
        <f t="shared" si="4"/>
        <v/>
      </c>
      <c r="T26" s="64">
        <f t="shared" si="0"/>
        <v>0</v>
      </c>
      <c r="U26" s="117">
        <f t="shared" si="5"/>
        <v>0</v>
      </c>
      <c r="V26" s="117">
        <f t="shared" si="6"/>
        <v>0</v>
      </c>
      <c r="W26" s="117">
        <f t="shared" si="51"/>
        <v>0</v>
      </c>
      <c r="X26" s="78"/>
      <c r="Y26" s="78"/>
      <c r="Z26" s="78"/>
      <c r="AA26" s="78"/>
      <c r="AB26" s="78"/>
      <c r="AC26" s="118">
        <f t="shared" si="52"/>
        <v>0</v>
      </c>
      <c r="AD26" s="66">
        <f t="shared" si="12"/>
        <v>0</v>
      </c>
      <c r="AE26" s="118"/>
      <c r="AF26" s="66">
        <f t="shared" si="13"/>
        <v>0</v>
      </c>
      <c r="AG26" s="118"/>
      <c r="AH26" s="66">
        <f t="shared" si="14"/>
        <v>0</v>
      </c>
      <c r="AI26" s="118"/>
      <c r="AJ26" s="66">
        <f t="shared" si="15"/>
        <v>0</v>
      </c>
      <c r="AK26" s="118"/>
      <c r="AL26" s="66">
        <f t="shared" si="16"/>
        <v>0</v>
      </c>
      <c r="AM26" s="118"/>
      <c r="AN26" s="66">
        <f t="shared" si="17"/>
        <v>0</v>
      </c>
      <c r="AO26" s="118"/>
      <c r="AP26" s="66">
        <f t="shared" si="18"/>
        <v>0</v>
      </c>
      <c r="AQ26" s="118"/>
      <c r="AR26" s="66">
        <f t="shared" si="19"/>
        <v>0</v>
      </c>
      <c r="AS26" s="118"/>
      <c r="AT26" s="66">
        <f t="shared" si="20"/>
        <v>0</v>
      </c>
      <c r="AU26" s="118"/>
      <c r="AV26" s="66">
        <f t="shared" si="21"/>
        <v>0</v>
      </c>
      <c r="AW26" s="118"/>
      <c r="AX26" s="66">
        <f t="shared" si="22"/>
        <v>0</v>
      </c>
      <c r="AY26" s="118"/>
      <c r="AZ26" s="66">
        <f t="shared" si="23"/>
        <v>0</v>
      </c>
      <c r="BA26" s="118"/>
      <c r="BB26" s="66">
        <f t="shared" si="24"/>
        <v>0</v>
      </c>
      <c r="BC26" s="118"/>
      <c r="BD26" s="66">
        <f t="shared" si="25"/>
        <v>0</v>
      </c>
      <c r="BE26" s="118"/>
      <c r="BF26" s="66">
        <f t="shared" si="26"/>
        <v>0</v>
      </c>
      <c r="BG26" s="118"/>
      <c r="BH26" s="66">
        <f t="shared" si="27"/>
        <v>0</v>
      </c>
      <c r="BI26" s="118"/>
      <c r="BJ26" s="66">
        <f t="shared" si="28"/>
        <v>0</v>
      </c>
      <c r="BK26" s="118"/>
      <c r="BL26" s="66">
        <f t="shared" si="29"/>
        <v>0</v>
      </c>
      <c r="BM26" s="118"/>
      <c r="BN26" s="66">
        <f t="shared" si="30"/>
        <v>0</v>
      </c>
      <c r="BO26" s="118"/>
      <c r="BP26" s="66">
        <f t="shared" si="31"/>
        <v>0</v>
      </c>
      <c r="BQ26" s="118"/>
      <c r="BR26" s="66">
        <f t="shared" si="32"/>
        <v>0</v>
      </c>
      <c r="BS26" s="118"/>
      <c r="BT26" s="66">
        <f t="shared" si="33"/>
        <v>0</v>
      </c>
      <c r="BU26" s="118"/>
      <c r="BV26" s="66">
        <f t="shared" si="34"/>
        <v>0</v>
      </c>
      <c r="BW26" s="118"/>
      <c r="BX26" s="66">
        <f t="shared" si="35"/>
        <v>0</v>
      </c>
      <c r="BY26" s="118"/>
      <c r="BZ26" s="66">
        <f t="shared" si="36"/>
        <v>0</v>
      </c>
      <c r="CA26" s="118"/>
      <c r="CB26" s="66">
        <f t="shared" si="37"/>
        <v>0</v>
      </c>
      <c r="CC26" s="118"/>
      <c r="CD26" s="66">
        <f t="shared" si="38"/>
        <v>0</v>
      </c>
      <c r="CE26" s="118"/>
      <c r="CF26" s="66">
        <f t="shared" si="39"/>
        <v>0</v>
      </c>
      <c r="CG26" s="118"/>
      <c r="CH26" s="66">
        <f t="shared" si="40"/>
        <v>0</v>
      </c>
      <c r="CI26" s="118"/>
      <c r="CJ26" s="66">
        <f t="shared" si="41"/>
        <v>0</v>
      </c>
      <c r="CK26" s="118"/>
      <c r="CL26" s="66">
        <f t="shared" si="42"/>
        <v>0</v>
      </c>
      <c r="CM26" s="118"/>
      <c r="CN26" s="66">
        <f t="shared" si="43"/>
        <v>0</v>
      </c>
      <c r="CO26" s="118"/>
      <c r="CP26" s="66">
        <f t="shared" si="44"/>
        <v>0</v>
      </c>
      <c r="CQ26" s="118"/>
      <c r="CR26" s="66">
        <f t="shared" si="45"/>
        <v>0</v>
      </c>
      <c r="CS26" s="118"/>
      <c r="CT26" s="66">
        <f t="shared" si="46"/>
        <v>0</v>
      </c>
      <c r="CU26" s="118"/>
      <c r="CV26" s="66">
        <f t="shared" si="47"/>
        <v>0</v>
      </c>
      <c r="CW26" s="118"/>
      <c r="CX26" s="66">
        <f t="shared" si="48"/>
        <v>0</v>
      </c>
      <c r="CY26" s="118"/>
      <c r="CZ26" s="66">
        <f t="shared" si="49"/>
        <v>0</v>
      </c>
      <c r="DA26" s="67" t="str">
        <f t="shared" si="53"/>
        <v/>
      </c>
    </row>
    <row r="27" spans="1:105" ht="13.5" x14ac:dyDescent="0.2">
      <c r="A27" s="52">
        <f t="shared" si="50"/>
        <v>20</v>
      </c>
      <c r="B27" s="53"/>
      <c r="C27" s="113"/>
      <c r="D27" s="114"/>
      <c r="E27" s="115"/>
      <c r="F27" s="56"/>
      <c r="G27" s="56"/>
      <c r="H27" s="56"/>
      <c r="I27" s="56"/>
      <c r="J27" s="71"/>
      <c r="K27" s="71"/>
      <c r="L27" s="71"/>
      <c r="M27" s="72"/>
      <c r="N27" s="73"/>
      <c r="O27" s="78">
        <f t="shared" si="10"/>
        <v>0</v>
      </c>
      <c r="P27" s="75">
        <f t="shared" si="11"/>
        <v>0</v>
      </c>
      <c r="Q27" s="75" t="str">
        <f t="shared" si="2"/>
        <v/>
      </c>
      <c r="R27" s="75" t="str">
        <f t="shared" si="3"/>
        <v/>
      </c>
      <c r="S27" s="75" t="str">
        <f t="shared" si="4"/>
        <v/>
      </c>
      <c r="T27" s="64">
        <f t="shared" si="0"/>
        <v>0</v>
      </c>
      <c r="U27" s="117">
        <f t="shared" si="5"/>
        <v>0</v>
      </c>
      <c r="V27" s="117">
        <f t="shared" si="6"/>
        <v>0</v>
      </c>
      <c r="W27" s="117">
        <f t="shared" si="51"/>
        <v>0</v>
      </c>
      <c r="X27" s="78"/>
      <c r="Y27" s="78"/>
      <c r="Z27" s="78"/>
      <c r="AA27" s="78"/>
      <c r="AB27" s="78"/>
      <c r="AC27" s="118">
        <f t="shared" si="52"/>
        <v>0</v>
      </c>
      <c r="AD27" s="66">
        <f t="shared" si="12"/>
        <v>0</v>
      </c>
      <c r="AE27" s="118"/>
      <c r="AF27" s="66">
        <f t="shared" si="13"/>
        <v>0</v>
      </c>
      <c r="AG27" s="118"/>
      <c r="AH27" s="66">
        <f t="shared" si="14"/>
        <v>0</v>
      </c>
      <c r="AI27" s="118"/>
      <c r="AJ27" s="66">
        <f t="shared" si="15"/>
        <v>0</v>
      </c>
      <c r="AK27" s="118"/>
      <c r="AL27" s="66">
        <f t="shared" si="16"/>
        <v>0</v>
      </c>
      <c r="AM27" s="118"/>
      <c r="AN27" s="66">
        <f t="shared" si="17"/>
        <v>0</v>
      </c>
      <c r="AO27" s="118"/>
      <c r="AP27" s="66">
        <f t="shared" si="18"/>
        <v>0</v>
      </c>
      <c r="AQ27" s="118"/>
      <c r="AR27" s="66">
        <f t="shared" si="19"/>
        <v>0</v>
      </c>
      <c r="AS27" s="118"/>
      <c r="AT27" s="66">
        <f t="shared" si="20"/>
        <v>0</v>
      </c>
      <c r="AU27" s="118"/>
      <c r="AV27" s="66">
        <f t="shared" si="21"/>
        <v>0</v>
      </c>
      <c r="AW27" s="118"/>
      <c r="AX27" s="66">
        <f t="shared" si="22"/>
        <v>0</v>
      </c>
      <c r="AY27" s="118"/>
      <c r="AZ27" s="66">
        <f t="shared" si="23"/>
        <v>0</v>
      </c>
      <c r="BA27" s="118"/>
      <c r="BB27" s="66">
        <f t="shared" si="24"/>
        <v>0</v>
      </c>
      <c r="BC27" s="118"/>
      <c r="BD27" s="66">
        <f t="shared" si="25"/>
        <v>0</v>
      </c>
      <c r="BE27" s="118"/>
      <c r="BF27" s="66">
        <f t="shared" si="26"/>
        <v>0</v>
      </c>
      <c r="BG27" s="118"/>
      <c r="BH27" s="66">
        <f t="shared" si="27"/>
        <v>0</v>
      </c>
      <c r="BI27" s="118"/>
      <c r="BJ27" s="66">
        <f t="shared" si="28"/>
        <v>0</v>
      </c>
      <c r="BK27" s="118"/>
      <c r="BL27" s="66">
        <f t="shared" si="29"/>
        <v>0</v>
      </c>
      <c r="BM27" s="118"/>
      <c r="BN27" s="66">
        <f t="shared" si="30"/>
        <v>0</v>
      </c>
      <c r="BO27" s="118"/>
      <c r="BP27" s="66">
        <f t="shared" si="31"/>
        <v>0</v>
      </c>
      <c r="BQ27" s="118"/>
      <c r="BR27" s="66">
        <f t="shared" si="32"/>
        <v>0</v>
      </c>
      <c r="BS27" s="118"/>
      <c r="BT27" s="66">
        <f t="shared" si="33"/>
        <v>0</v>
      </c>
      <c r="BU27" s="118"/>
      <c r="BV27" s="66">
        <f t="shared" si="34"/>
        <v>0</v>
      </c>
      <c r="BW27" s="118"/>
      <c r="BX27" s="66">
        <f t="shared" si="35"/>
        <v>0</v>
      </c>
      <c r="BY27" s="118"/>
      <c r="BZ27" s="66">
        <f t="shared" si="36"/>
        <v>0</v>
      </c>
      <c r="CA27" s="118"/>
      <c r="CB27" s="66">
        <f t="shared" si="37"/>
        <v>0</v>
      </c>
      <c r="CC27" s="118"/>
      <c r="CD27" s="66">
        <f t="shared" si="38"/>
        <v>0</v>
      </c>
      <c r="CE27" s="118"/>
      <c r="CF27" s="66">
        <f t="shared" si="39"/>
        <v>0</v>
      </c>
      <c r="CG27" s="118"/>
      <c r="CH27" s="66">
        <f t="shared" si="40"/>
        <v>0</v>
      </c>
      <c r="CI27" s="118"/>
      <c r="CJ27" s="66">
        <f t="shared" si="41"/>
        <v>0</v>
      </c>
      <c r="CK27" s="118"/>
      <c r="CL27" s="66">
        <f t="shared" si="42"/>
        <v>0</v>
      </c>
      <c r="CM27" s="118"/>
      <c r="CN27" s="66">
        <f t="shared" si="43"/>
        <v>0</v>
      </c>
      <c r="CO27" s="118"/>
      <c r="CP27" s="66">
        <f t="shared" si="44"/>
        <v>0</v>
      </c>
      <c r="CQ27" s="118"/>
      <c r="CR27" s="66">
        <f t="shared" si="45"/>
        <v>0</v>
      </c>
      <c r="CS27" s="118"/>
      <c r="CT27" s="66">
        <f t="shared" si="46"/>
        <v>0</v>
      </c>
      <c r="CU27" s="118"/>
      <c r="CV27" s="66">
        <f t="shared" si="47"/>
        <v>0</v>
      </c>
      <c r="CW27" s="118"/>
      <c r="CX27" s="66">
        <f t="shared" si="48"/>
        <v>0</v>
      </c>
      <c r="CY27" s="118"/>
      <c r="CZ27" s="66">
        <f t="shared" si="49"/>
        <v>0</v>
      </c>
      <c r="DA27" s="67" t="str">
        <f t="shared" si="53"/>
        <v/>
      </c>
    </row>
    <row r="28" spans="1:105" ht="13.5" x14ac:dyDescent="0.2">
      <c r="A28" s="52">
        <f t="shared" si="50"/>
        <v>21</v>
      </c>
      <c r="B28" s="53"/>
      <c r="C28" s="113"/>
      <c r="D28" s="114"/>
      <c r="E28" s="115"/>
      <c r="F28" s="56"/>
      <c r="G28" s="56"/>
      <c r="H28" s="56"/>
      <c r="I28" s="56"/>
      <c r="J28" s="71"/>
      <c r="K28" s="71"/>
      <c r="L28" s="71"/>
      <c r="M28" s="72"/>
      <c r="N28" s="73"/>
      <c r="O28" s="78">
        <f t="shared" si="10"/>
        <v>0</v>
      </c>
      <c r="P28" s="75">
        <f t="shared" si="11"/>
        <v>0</v>
      </c>
      <c r="Q28" s="75" t="str">
        <f t="shared" si="2"/>
        <v/>
      </c>
      <c r="R28" s="75" t="str">
        <f t="shared" si="3"/>
        <v/>
      </c>
      <c r="S28" s="75" t="str">
        <f t="shared" si="4"/>
        <v/>
      </c>
      <c r="T28" s="64">
        <f t="shared" si="0"/>
        <v>0</v>
      </c>
      <c r="U28" s="117">
        <f t="shared" si="5"/>
        <v>0</v>
      </c>
      <c r="V28" s="117">
        <f t="shared" si="6"/>
        <v>0</v>
      </c>
      <c r="W28" s="117">
        <f t="shared" si="51"/>
        <v>0</v>
      </c>
      <c r="X28" s="78"/>
      <c r="Y28" s="78"/>
      <c r="Z28" s="78"/>
      <c r="AA28" s="78"/>
      <c r="AB28" s="78"/>
      <c r="AC28" s="118">
        <f t="shared" si="52"/>
        <v>0</v>
      </c>
      <c r="AD28" s="66">
        <f t="shared" si="12"/>
        <v>0</v>
      </c>
      <c r="AE28" s="118"/>
      <c r="AF28" s="66">
        <f t="shared" si="13"/>
        <v>0</v>
      </c>
      <c r="AG28" s="118"/>
      <c r="AH28" s="66">
        <f t="shared" si="14"/>
        <v>0</v>
      </c>
      <c r="AI28" s="118"/>
      <c r="AJ28" s="66">
        <f t="shared" si="15"/>
        <v>0</v>
      </c>
      <c r="AK28" s="118"/>
      <c r="AL28" s="66">
        <f t="shared" si="16"/>
        <v>0</v>
      </c>
      <c r="AM28" s="118"/>
      <c r="AN28" s="66">
        <f t="shared" si="17"/>
        <v>0</v>
      </c>
      <c r="AO28" s="118"/>
      <c r="AP28" s="66">
        <f t="shared" si="18"/>
        <v>0</v>
      </c>
      <c r="AQ28" s="118"/>
      <c r="AR28" s="66">
        <f t="shared" si="19"/>
        <v>0</v>
      </c>
      <c r="AS28" s="118"/>
      <c r="AT28" s="66">
        <f t="shared" si="20"/>
        <v>0</v>
      </c>
      <c r="AU28" s="118"/>
      <c r="AV28" s="66">
        <f t="shared" si="21"/>
        <v>0</v>
      </c>
      <c r="AW28" s="118"/>
      <c r="AX28" s="66">
        <f t="shared" si="22"/>
        <v>0</v>
      </c>
      <c r="AY28" s="118"/>
      <c r="AZ28" s="66">
        <f t="shared" si="23"/>
        <v>0</v>
      </c>
      <c r="BA28" s="118"/>
      <c r="BB28" s="66">
        <f t="shared" si="24"/>
        <v>0</v>
      </c>
      <c r="BC28" s="118"/>
      <c r="BD28" s="66">
        <f t="shared" si="25"/>
        <v>0</v>
      </c>
      <c r="BE28" s="118"/>
      <c r="BF28" s="66">
        <f t="shared" si="26"/>
        <v>0</v>
      </c>
      <c r="BG28" s="118"/>
      <c r="BH28" s="66">
        <f t="shared" si="27"/>
        <v>0</v>
      </c>
      <c r="BI28" s="118"/>
      <c r="BJ28" s="66">
        <f t="shared" si="28"/>
        <v>0</v>
      </c>
      <c r="BK28" s="118"/>
      <c r="BL28" s="66">
        <f t="shared" si="29"/>
        <v>0</v>
      </c>
      <c r="BM28" s="118"/>
      <c r="BN28" s="66">
        <f t="shared" si="30"/>
        <v>0</v>
      </c>
      <c r="BO28" s="118"/>
      <c r="BP28" s="66">
        <f t="shared" si="31"/>
        <v>0</v>
      </c>
      <c r="BQ28" s="118"/>
      <c r="BR28" s="66">
        <f t="shared" si="32"/>
        <v>0</v>
      </c>
      <c r="BS28" s="118"/>
      <c r="BT28" s="66">
        <f t="shared" si="33"/>
        <v>0</v>
      </c>
      <c r="BU28" s="118"/>
      <c r="BV28" s="66">
        <f t="shared" si="34"/>
        <v>0</v>
      </c>
      <c r="BW28" s="118"/>
      <c r="BX28" s="66">
        <f t="shared" si="35"/>
        <v>0</v>
      </c>
      <c r="BY28" s="118"/>
      <c r="BZ28" s="66">
        <f t="shared" si="36"/>
        <v>0</v>
      </c>
      <c r="CA28" s="118"/>
      <c r="CB28" s="66">
        <f t="shared" si="37"/>
        <v>0</v>
      </c>
      <c r="CC28" s="118"/>
      <c r="CD28" s="66">
        <f t="shared" si="38"/>
        <v>0</v>
      </c>
      <c r="CE28" s="118"/>
      <c r="CF28" s="66">
        <f t="shared" si="39"/>
        <v>0</v>
      </c>
      <c r="CG28" s="118"/>
      <c r="CH28" s="66">
        <f t="shared" si="40"/>
        <v>0</v>
      </c>
      <c r="CI28" s="118"/>
      <c r="CJ28" s="66">
        <f t="shared" si="41"/>
        <v>0</v>
      </c>
      <c r="CK28" s="118"/>
      <c r="CL28" s="66">
        <f t="shared" si="42"/>
        <v>0</v>
      </c>
      <c r="CM28" s="118"/>
      <c r="CN28" s="66">
        <f t="shared" si="43"/>
        <v>0</v>
      </c>
      <c r="CO28" s="118"/>
      <c r="CP28" s="66">
        <f t="shared" si="44"/>
        <v>0</v>
      </c>
      <c r="CQ28" s="118"/>
      <c r="CR28" s="66">
        <f t="shared" si="45"/>
        <v>0</v>
      </c>
      <c r="CS28" s="118"/>
      <c r="CT28" s="66">
        <f t="shared" si="46"/>
        <v>0</v>
      </c>
      <c r="CU28" s="118"/>
      <c r="CV28" s="66">
        <f t="shared" si="47"/>
        <v>0</v>
      </c>
      <c r="CW28" s="118"/>
      <c r="CX28" s="66">
        <f t="shared" si="48"/>
        <v>0</v>
      </c>
      <c r="CY28" s="118"/>
      <c r="CZ28" s="66">
        <f t="shared" si="49"/>
        <v>0</v>
      </c>
      <c r="DA28" s="67" t="str">
        <f t="shared" si="53"/>
        <v/>
      </c>
    </row>
    <row r="29" spans="1:105" ht="13.5" x14ac:dyDescent="0.2">
      <c r="A29" s="52">
        <f t="shared" si="50"/>
        <v>22</v>
      </c>
      <c r="B29" s="53"/>
      <c r="C29" s="113"/>
      <c r="D29" s="114"/>
      <c r="E29" s="115"/>
      <c r="F29" s="56"/>
      <c r="G29" s="56"/>
      <c r="H29" s="56"/>
      <c r="I29" s="56"/>
      <c r="J29" s="71"/>
      <c r="K29" s="71"/>
      <c r="L29" s="71"/>
      <c r="M29" s="72"/>
      <c r="N29" s="73"/>
      <c r="O29" s="78">
        <f t="shared" si="10"/>
        <v>0</v>
      </c>
      <c r="P29" s="75">
        <f t="shared" si="11"/>
        <v>0</v>
      </c>
      <c r="Q29" s="75" t="str">
        <f t="shared" si="2"/>
        <v/>
      </c>
      <c r="R29" s="75" t="str">
        <f t="shared" si="3"/>
        <v/>
      </c>
      <c r="S29" s="75" t="str">
        <f t="shared" si="4"/>
        <v/>
      </c>
      <c r="T29" s="64">
        <f t="shared" si="0"/>
        <v>0</v>
      </c>
      <c r="U29" s="117">
        <f t="shared" si="5"/>
        <v>0</v>
      </c>
      <c r="V29" s="117">
        <f t="shared" si="6"/>
        <v>0</v>
      </c>
      <c r="W29" s="117">
        <f t="shared" si="51"/>
        <v>0</v>
      </c>
      <c r="X29" s="78"/>
      <c r="Y29" s="78"/>
      <c r="Z29" s="78"/>
      <c r="AA29" s="78"/>
      <c r="AB29" s="78"/>
      <c r="AC29" s="118">
        <f t="shared" si="52"/>
        <v>0</v>
      </c>
      <c r="AD29" s="66">
        <f t="shared" si="12"/>
        <v>0</v>
      </c>
      <c r="AE29" s="118"/>
      <c r="AF29" s="66">
        <f t="shared" si="13"/>
        <v>0</v>
      </c>
      <c r="AG29" s="118"/>
      <c r="AH29" s="66">
        <f t="shared" si="14"/>
        <v>0</v>
      </c>
      <c r="AI29" s="118"/>
      <c r="AJ29" s="66">
        <f t="shared" si="15"/>
        <v>0</v>
      </c>
      <c r="AK29" s="118"/>
      <c r="AL29" s="66">
        <f t="shared" si="16"/>
        <v>0</v>
      </c>
      <c r="AM29" s="118"/>
      <c r="AN29" s="66">
        <f t="shared" si="17"/>
        <v>0</v>
      </c>
      <c r="AO29" s="118"/>
      <c r="AP29" s="66">
        <f t="shared" si="18"/>
        <v>0</v>
      </c>
      <c r="AQ29" s="118"/>
      <c r="AR29" s="66">
        <f t="shared" si="19"/>
        <v>0</v>
      </c>
      <c r="AS29" s="118"/>
      <c r="AT29" s="66">
        <f t="shared" si="20"/>
        <v>0</v>
      </c>
      <c r="AU29" s="118"/>
      <c r="AV29" s="66">
        <f t="shared" si="21"/>
        <v>0</v>
      </c>
      <c r="AW29" s="118"/>
      <c r="AX29" s="66">
        <f t="shared" si="22"/>
        <v>0</v>
      </c>
      <c r="AY29" s="118"/>
      <c r="AZ29" s="66">
        <f t="shared" si="23"/>
        <v>0</v>
      </c>
      <c r="BA29" s="118"/>
      <c r="BB29" s="66">
        <f t="shared" si="24"/>
        <v>0</v>
      </c>
      <c r="BC29" s="118"/>
      <c r="BD29" s="66">
        <f t="shared" si="25"/>
        <v>0</v>
      </c>
      <c r="BE29" s="118"/>
      <c r="BF29" s="66">
        <f t="shared" si="26"/>
        <v>0</v>
      </c>
      <c r="BG29" s="118"/>
      <c r="BH29" s="66">
        <f t="shared" si="27"/>
        <v>0</v>
      </c>
      <c r="BI29" s="118"/>
      <c r="BJ29" s="66">
        <f t="shared" si="28"/>
        <v>0</v>
      </c>
      <c r="BK29" s="118"/>
      <c r="BL29" s="66">
        <f t="shared" si="29"/>
        <v>0</v>
      </c>
      <c r="BM29" s="118"/>
      <c r="BN29" s="66">
        <f t="shared" si="30"/>
        <v>0</v>
      </c>
      <c r="BO29" s="118"/>
      <c r="BP29" s="66">
        <f t="shared" si="31"/>
        <v>0</v>
      </c>
      <c r="BQ29" s="118"/>
      <c r="BR29" s="66">
        <f t="shared" si="32"/>
        <v>0</v>
      </c>
      <c r="BS29" s="118"/>
      <c r="BT29" s="66">
        <f t="shared" si="33"/>
        <v>0</v>
      </c>
      <c r="BU29" s="118"/>
      <c r="BV29" s="66">
        <f t="shared" si="34"/>
        <v>0</v>
      </c>
      <c r="BW29" s="118"/>
      <c r="BX29" s="66">
        <f t="shared" si="35"/>
        <v>0</v>
      </c>
      <c r="BY29" s="118"/>
      <c r="BZ29" s="66">
        <f t="shared" si="36"/>
        <v>0</v>
      </c>
      <c r="CA29" s="118"/>
      <c r="CB29" s="66">
        <f t="shared" si="37"/>
        <v>0</v>
      </c>
      <c r="CC29" s="118"/>
      <c r="CD29" s="66">
        <f t="shared" si="38"/>
        <v>0</v>
      </c>
      <c r="CE29" s="118"/>
      <c r="CF29" s="66">
        <f t="shared" si="39"/>
        <v>0</v>
      </c>
      <c r="CG29" s="118"/>
      <c r="CH29" s="66">
        <f t="shared" si="40"/>
        <v>0</v>
      </c>
      <c r="CI29" s="118"/>
      <c r="CJ29" s="66">
        <f t="shared" si="41"/>
        <v>0</v>
      </c>
      <c r="CK29" s="118"/>
      <c r="CL29" s="66">
        <f t="shared" si="42"/>
        <v>0</v>
      </c>
      <c r="CM29" s="118"/>
      <c r="CN29" s="66">
        <f t="shared" si="43"/>
        <v>0</v>
      </c>
      <c r="CO29" s="118"/>
      <c r="CP29" s="66">
        <f t="shared" si="44"/>
        <v>0</v>
      </c>
      <c r="CQ29" s="118"/>
      <c r="CR29" s="66">
        <f t="shared" si="45"/>
        <v>0</v>
      </c>
      <c r="CS29" s="118"/>
      <c r="CT29" s="66">
        <f t="shared" si="46"/>
        <v>0</v>
      </c>
      <c r="CU29" s="118"/>
      <c r="CV29" s="66">
        <f t="shared" si="47"/>
        <v>0</v>
      </c>
      <c r="CW29" s="118"/>
      <c r="CX29" s="66">
        <f t="shared" si="48"/>
        <v>0</v>
      </c>
      <c r="CY29" s="118"/>
      <c r="CZ29" s="66">
        <f t="shared" si="49"/>
        <v>0</v>
      </c>
      <c r="DA29" s="67" t="str">
        <f t="shared" si="53"/>
        <v/>
      </c>
    </row>
    <row r="30" spans="1:105" ht="13.5" x14ac:dyDescent="0.2">
      <c r="A30" s="52">
        <f t="shared" si="50"/>
        <v>23</v>
      </c>
      <c r="B30" s="53"/>
      <c r="C30" s="113"/>
      <c r="D30" s="114"/>
      <c r="E30" s="115"/>
      <c r="F30" s="56"/>
      <c r="G30" s="56"/>
      <c r="H30" s="56"/>
      <c r="I30" s="56"/>
      <c r="J30" s="71"/>
      <c r="K30" s="71"/>
      <c r="L30" s="71"/>
      <c r="M30" s="72"/>
      <c r="N30" s="73"/>
      <c r="O30" s="78">
        <f t="shared" si="10"/>
        <v>0</v>
      </c>
      <c r="P30" s="75">
        <f t="shared" si="11"/>
        <v>0</v>
      </c>
      <c r="Q30" s="75" t="str">
        <f t="shared" si="2"/>
        <v/>
      </c>
      <c r="R30" s="75" t="str">
        <f t="shared" si="3"/>
        <v/>
      </c>
      <c r="S30" s="75" t="str">
        <f t="shared" si="4"/>
        <v/>
      </c>
      <c r="T30" s="64">
        <f t="shared" si="0"/>
        <v>0</v>
      </c>
      <c r="U30" s="117">
        <f t="shared" si="5"/>
        <v>0</v>
      </c>
      <c r="V30" s="117">
        <f t="shared" si="6"/>
        <v>0</v>
      </c>
      <c r="W30" s="117">
        <f t="shared" si="51"/>
        <v>0</v>
      </c>
      <c r="X30" s="78"/>
      <c r="Y30" s="78"/>
      <c r="Z30" s="78"/>
      <c r="AA30" s="78"/>
      <c r="AB30" s="78"/>
      <c r="AC30" s="118">
        <f t="shared" si="52"/>
        <v>0</v>
      </c>
      <c r="AD30" s="66">
        <f t="shared" si="12"/>
        <v>0</v>
      </c>
      <c r="AE30" s="118"/>
      <c r="AF30" s="66">
        <f t="shared" si="13"/>
        <v>0</v>
      </c>
      <c r="AG30" s="118"/>
      <c r="AH30" s="66">
        <f t="shared" si="14"/>
        <v>0</v>
      </c>
      <c r="AI30" s="118"/>
      <c r="AJ30" s="66">
        <f t="shared" si="15"/>
        <v>0</v>
      </c>
      <c r="AK30" s="118"/>
      <c r="AL30" s="66">
        <f t="shared" si="16"/>
        <v>0</v>
      </c>
      <c r="AM30" s="118"/>
      <c r="AN30" s="66">
        <f t="shared" si="17"/>
        <v>0</v>
      </c>
      <c r="AO30" s="118"/>
      <c r="AP30" s="66">
        <f t="shared" si="18"/>
        <v>0</v>
      </c>
      <c r="AQ30" s="118"/>
      <c r="AR30" s="66">
        <f t="shared" si="19"/>
        <v>0</v>
      </c>
      <c r="AS30" s="118"/>
      <c r="AT30" s="66">
        <f t="shared" si="20"/>
        <v>0</v>
      </c>
      <c r="AU30" s="118"/>
      <c r="AV30" s="66">
        <f t="shared" si="21"/>
        <v>0</v>
      </c>
      <c r="AW30" s="118"/>
      <c r="AX30" s="66">
        <f t="shared" si="22"/>
        <v>0</v>
      </c>
      <c r="AY30" s="118"/>
      <c r="AZ30" s="66">
        <f t="shared" si="23"/>
        <v>0</v>
      </c>
      <c r="BA30" s="118"/>
      <c r="BB30" s="66">
        <f t="shared" si="24"/>
        <v>0</v>
      </c>
      <c r="BC30" s="118"/>
      <c r="BD30" s="66">
        <f t="shared" si="25"/>
        <v>0</v>
      </c>
      <c r="BE30" s="118"/>
      <c r="BF30" s="66">
        <f t="shared" si="26"/>
        <v>0</v>
      </c>
      <c r="BG30" s="118"/>
      <c r="BH30" s="66">
        <f t="shared" si="27"/>
        <v>0</v>
      </c>
      <c r="BI30" s="118"/>
      <c r="BJ30" s="66">
        <f t="shared" si="28"/>
        <v>0</v>
      </c>
      <c r="BK30" s="118"/>
      <c r="BL30" s="66">
        <f t="shared" si="29"/>
        <v>0</v>
      </c>
      <c r="BM30" s="118"/>
      <c r="BN30" s="66">
        <f t="shared" si="30"/>
        <v>0</v>
      </c>
      <c r="BO30" s="118"/>
      <c r="BP30" s="66">
        <f t="shared" si="31"/>
        <v>0</v>
      </c>
      <c r="BQ30" s="118"/>
      <c r="BR30" s="66">
        <f t="shared" si="32"/>
        <v>0</v>
      </c>
      <c r="BS30" s="118"/>
      <c r="BT30" s="66">
        <f t="shared" si="33"/>
        <v>0</v>
      </c>
      <c r="BU30" s="118"/>
      <c r="BV30" s="66">
        <f t="shared" si="34"/>
        <v>0</v>
      </c>
      <c r="BW30" s="118"/>
      <c r="BX30" s="66">
        <f t="shared" si="35"/>
        <v>0</v>
      </c>
      <c r="BY30" s="118"/>
      <c r="BZ30" s="66">
        <f t="shared" si="36"/>
        <v>0</v>
      </c>
      <c r="CA30" s="118"/>
      <c r="CB30" s="66">
        <f t="shared" si="37"/>
        <v>0</v>
      </c>
      <c r="CC30" s="118"/>
      <c r="CD30" s="66">
        <f t="shared" si="38"/>
        <v>0</v>
      </c>
      <c r="CE30" s="118"/>
      <c r="CF30" s="66">
        <f t="shared" si="39"/>
        <v>0</v>
      </c>
      <c r="CG30" s="118"/>
      <c r="CH30" s="66">
        <f t="shared" si="40"/>
        <v>0</v>
      </c>
      <c r="CI30" s="118"/>
      <c r="CJ30" s="66">
        <f t="shared" si="41"/>
        <v>0</v>
      </c>
      <c r="CK30" s="118"/>
      <c r="CL30" s="66">
        <f t="shared" si="42"/>
        <v>0</v>
      </c>
      <c r="CM30" s="118"/>
      <c r="CN30" s="66">
        <f t="shared" si="43"/>
        <v>0</v>
      </c>
      <c r="CO30" s="118"/>
      <c r="CP30" s="66">
        <f t="shared" si="44"/>
        <v>0</v>
      </c>
      <c r="CQ30" s="118"/>
      <c r="CR30" s="66">
        <f t="shared" si="45"/>
        <v>0</v>
      </c>
      <c r="CS30" s="118"/>
      <c r="CT30" s="66">
        <f t="shared" si="46"/>
        <v>0</v>
      </c>
      <c r="CU30" s="118"/>
      <c r="CV30" s="66">
        <f t="shared" si="47"/>
        <v>0</v>
      </c>
      <c r="CW30" s="118"/>
      <c r="CX30" s="66">
        <f t="shared" si="48"/>
        <v>0</v>
      </c>
      <c r="CY30" s="118"/>
      <c r="CZ30" s="66">
        <f t="shared" si="49"/>
        <v>0</v>
      </c>
      <c r="DA30" s="67" t="str">
        <f t="shared" si="53"/>
        <v/>
      </c>
    </row>
    <row r="31" spans="1:105" ht="13.5" x14ac:dyDescent="0.2">
      <c r="A31" s="52">
        <f t="shared" si="50"/>
        <v>24</v>
      </c>
      <c r="B31" s="53"/>
      <c r="C31" s="113"/>
      <c r="D31" s="114"/>
      <c r="E31" s="115"/>
      <c r="F31" s="56"/>
      <c r="G31" s="56"/>
      <c r="H31" s="56"/>
      <c r="I31" s="56"/>
      <c r="J31" s="71"/>
      <c r="K31" s="71"/>
      <c r="L31" s="71"/>
      <c r="M31" s="72"/>
      <c r="N31" s="73"/>
      <c r="O31" s="78">
        <f t="shared" si="10"/>
        <v>0</v>
      </c>
      <c r="P31" s="75">
        <f t="shared" si="11"/>
        <v>0</v>
      </c>
      <c r="Q31" s="75" t="str">
        <f t="shared" si="2"/>
        <v/>
      </c>
      <c r="R31" s="75" t="str">
        <f t="shared" si="3"/>
        <v/>
      </c>
      <c r="S31" s="75" t="str">
        <f t="shared" si="4"/>
        <v/>
      </c>
      <c r="T31" s="64">
        <f t="shared" si="0"/>
        <v>0</v>
      </c>
      <c r="U31" s="117">
        <f t="shared" si="5"/>
        <v>0</v>
      </c>
      <c r="V31" s="117">
        <f t="shared" si="6"/>
        <v>0</v>
      </c>
      <c r="W31" s="117">
        <f t="shared" si="51"/>
        <v>0</v>
      </c>
      <c r="X31" s="78"/>
      <c r="Y31" s="78"/>
      <c r="Z31" s="78"/>
      <c r="AA31" s="78"/>
      <c r="AB31" s="78"/>
      <c r="AC31" s="118">
        <f t="shared" si="52"/>
        <v>0</v>
      </c>
      <c r="AD31" s="66">
        <f t="shared" si="12"/>
        <v>0</v>
      </c>
      <c r="AE31" s="118"/>
      <c r="AF31" s="66">
        <f t="shared" si="13"/>
        <v>0</v>
      </c>
      <c r="AG31" s="118"/>
      <c r="AH31" s="66">
        <f t="shared" si="14"/>
        <v>0</v>
      </c>
      <c r="AI31" s="118"/>
      <c r="AJ31" s="66">
        <f t="shared" si="15"/>
        <v>0</v>
      </c>
      <c r="AK31" s="118"/>
      <c r="AL31" s="66">
        <f t="shared" si="16"/>
        <v>0</v>
      </c>
      <c r="AM31" s="118"/>
      <c r="AN31" s="66">
        <f t="shared" si="17"/>
        <v>0</v>
      </c>
      <c r="AO31" s="118"/>
      <c r="AP31" s="66">
        <f t="shared" si="18"/>
        <v>0</v>
      </c>
      <c r="AQ31" s="118"/>
      <c r="AR31" s="66">
        <f t="shared" si="19"/>
        <v>0</v>
      </c>
      <c r="AS31" s="118"/>
      <c r="AT31" s="66">
        <f t="shared" si="20"/>
        <v>0</v>
      </c>
      <c r="AU31" s="118"/>
      <c r="AV31" s="66">
        <f t="shared" si="21"/>
        <v>0</v>
      </c>
      <c r="AW31" s="118"/>
      <c r="AX31" s="66">
        <f t="shared" si="22"/>
        <v>0</v>
      </c>
      <c r="AY31" s="118"/>
      <c r="AZ31" s="66">
        <f t="shared" si="23"/>
        <v>0</v>
      </c>
      <c r="BA31" s="118"/>
      <c r="BB31" s="66">
        <f t="shared" si="24"/>
        <v>0</v>
      </c>
      <c r="BC31" s="118"/>
      <c r="BD31" s="66">
        <f t="shared" si="25"/>
        <v>0</v>
      </c>
      <c r="BE31" s="118"/>
      <c r="BF31" s="66">
        <f t="shared" si="26"/>
        <v>0</v>
      </c>
      <c r="BG31" s="118"/>
      <c r="BH31" s="66">
        <f t="shared" si="27"/>
        <v>0</v>
      </c>
      <c r="BI31" s="118"/>
      <c r="BJ31" s="66">
        <f t="shared" si="28"/>
        <v>0</v>
      </c>
      <c r="BK31" s="118"/>
      <c r="BL31" s="66">
        <f t="shared" si="29"/>
        <v>0</v>
      </c>
      <c r="BM31" s="118"/>
      <c r="BN31" s="66">
        <f t="shared" si="30"/>
        <v>0</v>
      </c>
      <c r="BO31" s="118"/>
      <c r="BP31" s="66">
        <f t="shared" si="31"/>
        <v>0</v>
      </c>
      <c r="BQ31" s="118"/>
      <c r="BR31" s="66">
        <f t="shared" si="32"/>
        <v>0</v>
      </c>
      <c r="BS31" s="118"/>
      <c r="BT31" s="66">
        <f t="shared" si="33"/>
        <v>0</v>
      </c>
      <c r="BU31" s="118"/>
      <c r="BV31" s="66">
        <f t="shared" si="34"/>
        <v>0</v>
      </c>
      <c r="BW31" s="118"/>
      <c r="BX31" s="66">
        <f t="shared" si="35"/>
        <v>0</v>
      </c>
      <c r="BY31" s="118"/>
      <c r="BZ31" s="66">
        <f t="shared" si="36"/>
        <v>0</v>
      </c>
      <c r="CA31" s="118"/>
      <c r="CB31" s="66">
        <f t="shared" si="37"/>
        <v>0</v>
      </c>
      <c r="CC31" s="118"/>
      <c r="CD31" s="66">
        <f t="shared" si="38"/>
        <v>0</v>
      </c>
      <c r="CE31" s="118"/>
      <c r="CF31" s="66">
        <f t="shared" si="39"/>
        <v>0</v>
      </c>
      <c r="CG31" s="118"/>
      <c r="CH31" s="66">
        <f t="shared" si="40"/>
        <v>0</v>
      </c>
      <c r="CI31" s="118"/>
      <c r="CJ31" s="66">
        <f t="shared" si="41"/>
        <v>0</v>
      </c>
      <c r="CK31" s="118"/>
      <c r="CL31" s="66">
        <f t="shared" si="42"/>
        <v>0</v>
      </c>
      <c r="CM31" s="118"/>
      <c r="CN31" s="66">
        <f t="shared" si="43"/>
        <v>0</v>
      </c>
      <c r="CO31" s="118"/>
      <c r="CP31" s="66">
        <f t="shared" si="44"/>
        <v>0</v>
      </c>
      <c r="CQ31" s="118"/>
      <c r="CR31" s="66">
        <f t="shared" si="45"/>
        <v>0</v>
      </c>
      <c r="CS31" s="118"/>
      <c r="CT31" s="66">
        <f t="shared" si="46"/>
        <v>0</v>
      </c>
      <c r="CU31" s="118"/>
      <c r="CV31" s="66">
        <f t="shared" si="47"/>
        <v>0</v>
      </c>
      <c r="CW31" s="118"/>
      <c r="CX31" s="66">
        <f t="shared" si="48"/>
        <v>0</v>
      </c>
      <c r="CY31" s="118"/>
      <c r="CZ31" s="66">
        <f t="shared" si="49"/>
        <v>0</v>
      </c>
      <c r="DA31" s="67" t="str">
        <f t="shared" si="53"/>
        <v/>
      </c>
    </row>
    <row r="32" spans="1:105" ht="13.5" x14ac:dyDescent="0.2">
      <c r="A32" s="52">
        <f t="shared" si="50"/>
        <v>25</v>
      </c>
      <c r="B32" s="53"/>
      <c r="C32" s="113"/>
      <c r="D32" s="114"/>
      <c r="E32" s="115"/>
      <c r="F32" s="56"/>
      <c r="G32" s="56"/>
      <c r="H32" s="56"/>
      <c r="I32" s="56"/>
      <c r="J32" s="71"/>
      <c r="K32" s="71"/>
      <c r="L32" s="71"/>
      <c r="M32" s="72"/>
      <c r="N32" s="73"/>
      <c r="O32" s="78">
        <f t="shared" si="10"/>
        <v>0</v>
      </c>
      <c r="P32" s="75">
        <f t="shared" si="11"/>
        <v>0</v>
      </c>
      <c r="Q32" s="75" t="str">
        <f t="shared" si="2"/>
        <v/>
      </c>
      <c r="R32" s="75" t="str">
        <f t="shared" si="3"/>
        <v/>
      </c>
      <c r="S32" s="75" t="str">
        <f t="shared" si="4"/>
        <v/>
      </c>
      <c r="T32" s="64">
        <f t="shared" si="0"/>
        <v>0</v>
      </c>
      <c r="U32" s="117">
        <f t="shared" si="5"/>
        <v>0</v>
      </c>
      <c r="V32" s="117">
        <f t="shared" si="6"/>
        <v>0</v>
      </c>
      <c r="W32" s="117">
        <f t="shared" si="51"/>
        <v>0</v>
      </c>
      <c r="X32" s="78"/>
      <c r="Y32" s="78"/>
      <c r="Z32" s="78"/>
      <c r="AA32" s="78"/>
      <c r="AB32" s="78"/>
      <c r="AC32" s="118">
        <f t="shared" si="52"/>
        <v>0</v>
      </c>
      <c r="AD32" s="66">
        <f t="shared" si="12"/>
        <v>0</v>
      </c>
      <c r="AE32" s="118"/>
      <c r="AF32" s="66">
        <f t="shared" si="13"/>
        <v>0</v>
      </c>
      <c r="AG32" s="118"/>
      <c r="AH32" s="66">
        <f t="shared" si="14"/>
        <v>0</v>
      </c>
      <c r="AI32" s="118"/>
      <c r="AJ32" s="66">
        <f t="shared" si="15"/>
        <v>0</v>
      </c>
      <c r="AK32" s="118"/>
      <c r="AL32" s="66">
        <f t="shared" si="16"/>
        <v>0</v>
      </c>
      <c r="AM32" s="118"/>
      <c r="AN32" s="66">
        <f t="shared" si="17"/>
        <v>0</v>
      </c>
      <c r="AO32" s="118"/>
      <c r="AP32" s="66">
        <f t="shared" si="18"/>
        <v>0</v>
      </c>
      <c r="AQ32" s="118"/>
      <c r="AR32" s="66">
        <f t="shared" si="19"/>
        <v>0</v>
      </c>
      <c r="AS32" s="118"/>
      <c r="AT32" s="66">
        <f t="shared" si="20"/>
        <v>0</v>
      </c>
      <c r="AU32" s="118"/>
      <c r="AV32" s="66">
        <f t="shared" si="21"/>
        <v>0</v>
      </c>
      <c r="AW32" s="118"/>
      <c r="AX32" s="66">
        <f t="shared" si="22"/>
        <v>0</v>
      </c>
      <c r="AY32" s="118"/>
      <c r="AZ32" s="66">
        <f t="shared" si="23"/>
        <v>0</v>
      </c>
      <c r="BA32" s="118"/>
      <c r="BB32" s="66">
        <f t="shared" si="24"/>
        <v>0</v>
      </c>
      <c r="BC32" s="118"/>
      <c r="BD32" s="66">
        <f t="shared" si="25"/>
        <v>0</v>
      </c>
      <c r="BE32" s="118"/>
      <c r="BF32" s="66">
        <f t="shared" si="26"/>
        <v>0</v>
      </c>
      <c r="BG32" s="118"/>
      <c r="BH32" s="66">
        <f t="shared" si="27"/>
        <v>0</v>
      </c>
      <c r="BI32" s="118"/>
      <c r="BJ32" s="66">
        <f t="shared" si="28"/>
        <v>0</v>
      </c>
      <c r="BK32" s="118"/>
      <c r="BL32" s="66">
        <f t="shared" si="29"/>
        <v>0</v>
      </c>
      <c r="BM32" s="118"/>
      <c r="BN32" s="66">
        <f t="shared" si="30"/>
        <v>0</v>
      </c>
      <c r="BO32" s="118"/>
      <c r="BP32" s="66">
        <f t="shared" si="31"/>
        <v>0</v>
      </c>
      <c r="BQ32" s="118"/>
      <c r="BR32" s="66">
        <f t="shared" si="32"/>
        <v>0</v>
      </c>
      <c r="BS32" s="118"/>
      <c r="BT32" s="66">
        <f t="shared" si="33"/>
        <v>0</v>
      </c>
      <c r="BU32" s="118"/>
      <c r="BV32" s="66">
        <f t="shared" si="34"/>
        <v>0</v>
      </c>
      <c r="BW32" s="118"/>
      <c r="BX32" s="66">
        <f t="shared" si="35"/>
        <v>0</v>
      </c>
      <c r="BY32" s="118"/>
      <c r="BZ32" s="66">
        <f t="shared" si="36"/>
        <v>0</v>
      </c>
      <c r="CA32" s="118"/>
      <c r="CB32" s="66">
        <f t="shared" si="37"/>
        <v>0</v>
      </c>
      <c r="CC32" s="118"/>
      <c r="CD32" s="66">
        <f t="shared" si="38"/>
        <v>0</v>
      </c>
      <c r="CE32" s="118"/>
      <c r="CF32" s="66">
        <f t="shared" si="39"/>
        <v>0</v>
      </c>
      <c r="CG32" s="118"/>
      <c r="CH32" s="66">
        <f t="shared" si="40"/>
        <v>0</v>
      </c>
      <c r="CI32" s="118"/>
      <c r="CJ32" s="66">
        <f t="shared" si="41"/>
        <v>0</v>
      </c>
      <c r="CK32" s="118"/>
      <c r="CL32" s="66">
        <f t="shared" si="42"/>
        <v>0</v>
      </c>
      <c r="CM32" s="118"/>
      <c r="CN32" s="66">
        <f t="shared" si="43"/>
        <v>0</v>
      </c>
      <c r="CO32" s="118"/>
      <c r="CP32" s="66">
        <f t="shared" si="44"/>
        <v>0</v>
      </c>
      <c r="CQ32" s="118"/>
      <c r="CR32" s="66">
        <f t="shared" si="45"/>
        <v>0</v>
      </c>
      <c r="CS32" s="118"/>
      <c r="CT32" s="66">
        <f t="shared" si="46"/>
        <v>0</v>
      </c>
      <c r="CU32" s="118"/>
      <c r="CV32" s="66">
        <f t="shared" si="47"/>
        <v>0</v>
      </c>
      <c r="CW32" s="118"/>
      <c r="CX32" s="66">
        <f t="shared" si="48"/>
        <v>0</v>
      </c>
      <c r="CY32" s="118"/>
      <c r="CZ32" s="66">
        <f t="shared" si="49"/>
        <v>0</v>
      </c>
      <c r="DA32" s="67" t="str">
        <f t="shared" si="53"/>
        <v/>
      </c>
    </row>
    <row r="33" spans="1:105" ht="13.5" x14ac:dyDescent="0.2">
      <c r="A33" s="52">
        <f t="shared" si="50"/>
        <v>26</v>
      </c>
      <c r="B33" s="53"/>
      <c r="C33" s="113"/>
      <c r="D33" s="114"/>
      <c r="E33" s="115"/>
      <c r="F33" s="56"/>
      <c r="G33" s="56"/>
      <c r="H33" s="56"/>
      <c r="I33" s="56"/>
      <c r="J33" s="71"/>
      <c r="K33" s="71"/>
      <c r="L33" s="71"/>
      <c r="M33" s="72"/>
      <c r="N33" s="73"/>
      <c r="O33" s="78">
        <f t="shared" si="10"/>
        <v>0</v>
      </c>
      <c r="P33" s="75">
        <f t="shared" si="11"/>
        <v>0</v>
      </c>
      <c r="Q33" s="75" t="str">
        <f t="shared" si="2"/>
        <v/>
      </c>
      <c r="R33" s="75" t="str">
        <f t="shared" si="3"/>
        <v/>
      </c>
      <c r="S33" s="75" t="str">
        <f t="shared" si="4"/>
        <v/>
      </c>
      <c r="T33" s="64">
        <f t="shared" si="0"/>
        <v>0</v>
      </c>
      <c r="U33" s="117">
        <f t="shared" si="5"/>
        <v>0</v>
      </c>
      <c r="V33" s="117">
        <f t="shared" si="6"/>
        <v>0</v>
      </c>
      <c r="W33" s="117">
        <f t="shared" si="51"/>
        <v>0</v>
      </c>
      <c r="X33" s="78"/>
      <c r="Y33" s="78"/>
      <c r="Z33" s="78"/>
      <c r="AA33" s="78"/>
      <c r="AB33" s="78"/>
      <c r="AC33" s="118">
        <f t="shared" si="52"/>
        <v>0</v>
      </c>
      <c r="AD33" s="66">
        <f t="shared" si="12"/>
        <v>0</v>
      </c>
      <c r="AE33" s="118"/>
      <c r="AF33" s="66">
        <f t="shared" si="13"/>
        <v>0</v>
      </c>
      <c r="AG33" s="118"/>
      <c r="AH33" s="66">
        <f t="shared" si="14"/>
        <v>0</v>
      </c>
      <c r="AI33" s="118"/>
      <c r="AJ33" s="66">
        <f t="shared" si="15"/>
        <v>0</v>
      </c>
      <c r="AK33" s="118"/>
      <c r="AL33" s="66">
        <f t="shared" si="16"/>
        <v>0</v>
      </c>
      <c r="AM33" s="118"/>
      <c r="AN33" s="66">
        <f t="shared" si="17"/>
        <v>0</v>
      </c>
      <c r="AO33" s="118"/>
      <c r="AP33" s="66">
        <f t="shared" si="18"/>
        <v>0</v>
      </c>
      <c r="AQ33" s="118"/>
      <c r="AR33" s="66">
        <f t="shared" si="19"/>
        <v>0</v>
      </c>
      <c r="AS33" s="118"/>
      <c r="AT33" s="66">
        <f t="shared" si="20"/>
        <v>0</v>
      </c>
      <c r="AU33" s="118"/>
      <c r="AV33" s="66">
        <f t="shared" si="21"/>
        <v>0</v>
      </c>
      <c r="AW33" s="118"/>
      <c r="AX33" s="66">
        <f t="shared" si="22"/>
        <v>0</v>
      </c>
      <c r="AY33" s="118"/>
      <c r="AZ33" s="66">
        <f t="shared" si="23"/>
        <v>0</v>
      </c>
      <c r="BA33" s="118"/>
      <c r="BB33" s="66">
        <f t="shared" si="24"/>
        <v>0</v>
      </c>
      <c r="BC33" s="118"/>
      <c r="BD33" s="66">
        <f t="shared" si="25"/>
        <v>0</v>
      </c>
      <c r="BE33" s="118"/>
      <c r="BF33" s="66">
        <f t="shared" si="26"/>
        <v>0</v>
      </c>
      <c r="BG33" s="118"/>
      <c r="BH33" s="66">
        <f t="shared" si="27"/>
        <v>0</v>
      </c>
      <c r="BI33" s="118"/>
      <c r="BJ33" s="66">
        <f t="shared" si="28"/>
        <v>0</v>
      </c>
      <c r="BK33" s="118"/>
      <c r="BL33" s="66">
        <f t="shared" si="29"/>
        <v>0</v>
      </c>
      <c r="BM33" s="118"/>
      <c r="BN33" s="66">
        <f t="shared" si="30"/>
        <v>0</v>
      </c>
      <c r="BO33" s="118"/>
      <c r="BP33" s="66">
        <f t="shared" si="31"/>
        <v>0</v>
      </c>
      <c r="BQ33" s="118"/>
      <c r="BR33" s="66">
        <f t="shared" si="32"/>
        <v>0</v>
      </c>
      <c r="BS33" s="118"/>
      <c r="BT33" s="66">
        <f t="shared" si="33"/>
        <v>0</v>
      </c>
      <c r="BU33" s="118"/>
      <c r="BV33" s="66">
        <f t="shared" si="34"/>
        <v>0</v>
      </c>
      <c r="BW33" s="118"/>
      <c r="BX33" s="66">
        <f t="shared" si="35"/>
        <v>0</v>
      </c>
      <c r="BY33" s="118"/>
      <c r="BZ33" s="66">
        <f t="shared" si="36"/>
        <v>0</v>
      </c>
      <c r="CA33" s="118"/>
      <c r="CB33" s="66">
        <f t="shared" si="37"/>
        <v>0</v>
      </c>
      <c r="CC33" s="118"/>
      <c r="CD33" s="66">
        <f t="shared" si="38"/>
        <v>0</v>
      </c>
      <c r="CE33" s="118"/>
      <c r="CF33" s="66">
        <f t="shared" si="39"/>
        <v>0</v>
      </c>
      <c r="CG33" s="118"/>
      <c r="CH33" s="66">
        <f t="shared" si="40"/>
        <v>0</v>
      </c>
      <c r="CI33" s="118"/>
      <c r="CJ33" s="66">
        <f t="shared" si="41"/>
        <v>0</v>
      </c>
      <c r="CK33" s="118"/>
      <c r="CL33" s="66">
        <f t="shared" si="42"/>
        <v>0</v>
      </c>
      <c r="CM33" s="118"/>
      <c r="CN33" s="66">
        <f t="shared" si="43"/>
        <v>0</v>
      </c>
      <c r="CO33" s="118"/>
      <c r="CP33" s="66">
        <f t="shared" si="44"/>
        <v>0</v>
      </c>
      <c r="CQ33" s="118"/>
      <c r="CR33" s="66">
        <f t="shared" si="45"/>
        <v>0</v>
      </c>
      <c r="CS33" s="118"/>
      <c r="CT33" s="66">
        <f t="shared" si="46"/>
        <v>0</v>
      </c>
      <c r="CU33" s="118"/>
      <c r="CV33" s="66">
        <f t="shared" si="47"/>
        <v>0</v>
      </c>
      <c r="CW33" s="118"/>
      <c r="CX33" s="66">
        <f t="shared" si="48"/>
        <v>0</v>
      </c>
      <c r="CY33" s="118"/>
      <c r="CZ33" s="66">
        <f t="shared" si="49"/>
        <v>0</v>
      </c>
      <c r="DA33" s="67" t="str">
        <f t="shared" si="53"/>
        <v/>
      </c>
    </row>
    <row r="34" spans="1:105" ht="13.5" x14ac:dyDescent="0.2">
      <c r="A34" s="52">
        <f t="shared" si="50"/>
        <v>27</v>
      </c>
      <c r="B34" s="53"/>
      <c r="C34" s="113"/>
      <c r="D34" s="114"/>
      <c r="E34" s="115"/>
      <c r="F34" s="56"/>
      <c r="G34" s="56"/>
      <c r="H34" s="56"/>
      <c r="I34" s="56"/>
      <c r="J34" s="71"/>
      <c r="K34" s="71"/>
      <c r="L34" s="71"/>
      <c r="M34" s="72"/>
      <c r="N34" s="73"/>
      <c r="O34" s="78">
        <f t="shared" si="10"/>
        <v>0</v>
      </c>
      <c r="P34" s="75">
        <f t="shared" si="11"/>
        <v>0</v>
      </c>
      <c r="Q34" s="75" t="str">
        <f t="shared" si="2"/>
        <v/>
      </c>
      <c r="R34" s="75" t="str">
        <f t="shared" si="3"/>
        <v/>
      </c>
      <c r="S34" s="75" t="str">
        <f t="shared" si="4"/>
        <v/>
      </c>
      <c r="T34" s="64">
        <f t="shared" si="0"/>
        <v>0</v>
      </c>
      <c r="U34" s="117">
        <f t="shared" si="5"/>
        <v>0</v>
      </c>
      <c r="V34" s="117">
        <f t="shared" si="6"/>
        <v>0</v>
      </c>
      <c r="W34" s="117">
        <f t="shared" si="51"/>
        <v>0</v>
      </c>
      <c r="X34" s="78"/>
      <c r="Y34" s="78"/>
      <c r="Z34" s="78"/>
      <c r="AA34" s="78"/>
      <c r="AB34" s="78"/>
      <c r="AC34" s="118">
        <f t="shared" si="52"/>
        <v>0</v>
      </c>
      <c r="AD34" s="66">
        <f t="shared" si="12"/>
        <v>0</v>
      </c>
      <c r="AE34" s="118"/>
      <c r="AF34" s="66">
        <f t="shared" si="13"/>
        <v>0</v>
      </c>
      <c r="AG34" s="118"/>
      <c r="AH34" s="66">
        <f t="shared" si="14"/>
        <v>0</v>
      </c>
      <c r="AI34" s="118"/>
      <c r="AJ34" s="66">
        <f t="shared" si="15"/>
        <v>0</v>
      </c>
      <c r="AK34" s="118"/>
      <c r="AL34" s="66">
        <f t="shared" si="16"/>
        <v>0</v>
      </c>
      <c r="AM34" s="118"/>
      <c r="AN34" s="66">
        <f t="shared" si="17"/>
        <v>0</v>
      </c>
      <c r="AO34" s="118"/>
      <c r="AP34" s="66">
        <f t="shared" si="18"/>
        <v>0</v>
      </c>
      <c r="AQ34" s="118"/>
      <c r="AR34" s="66">
        <f t="shared" si="19"/>
        <v>0</v>
      </c>
      <c r="AS34" s="118"/>
      <c r="AT34" s="66">
        <f t="shared" si="20"/>
        <v>0</v>
      </c>
      <c r="AU34" s="118"/>
      <c r="AV34" s="66">
        <f t="shared" si="21"/>
        <v>0</v>
      </c>
      <c r="AW34" s="118"/>
      <c r="AX34" s="66">
        <f t="shared" si="22"/>
        <v>0</v>
      </c>
      <c r="AY34" s="118"/>
      <c r="AZ34" s="66">
        <f t="shared" si="23"/>
        <v>0</v>
      </c>
      <c r="BA34" s="118"/>
      <c r="BB34" s="66">
        <f t="shared" si="24"/>
        <v>0</v>
      </c>
      <c r="BC34" s="118"/>
      <c r="BD34" s="66">
        <f t="shared" si="25"/>
        <v>0</v>
      </c>
      <c r="BE34" s="118"/>
      <c r="BF34" s="66">
        <f t="shared" si="26"/>
        <v>0</v>
      </c>
      <c r="BG34" s="118"/>
      <c r="BH34" s="66">
        <f t="shared" si="27"/>
        <v>0</v>
      </c>
      <c r="BI34" s="118"/>
      <c r="BJ34" s="66">
        <f t="shared" si="28"/>
        <v>0</v>
      </c>
      <c r="BK34" s="118"/>
      <c r="BL34" s="66">
        <f t="shared" si="29"/>
        <v>0</v>
      </c>
      <c r="BM34" s="118"/>
      <c r="BN34" s="66">
        <f t="shared" si="30"/>
        <v>0</v>
      </c>
      <c r="BO34" s="118"/>
      <c r="BP34" s="66">
        <f t="shared" si="31"/>
        <v>0</v>
      </c>
      <c r="BQ34" s="118"/>
      <c r="BR34" s="66">
        <f t="shared" si="32"/>
        <v>0</v>
      </c>
      <c r="BS34" s="118"/>
      <c r="BT34" s="66">
        <f t="shared" si="33"/>
        <v>0</v>
      </c>
      <c r="BU34" s="118"/>
      <c r="BV34" s="66">
        <f t="shared" si="34"/>
        <v>0</v>
      </c>
      <c r="BW34" s="118"/>
      <c r="BX34" s="66">
        <f t="shared" si="35"/>
        <v>0</v>
      </c>
      <c r="BY34" s="118"/>
      <c r="BZ34" s="66">
        <f t="shared" si="36"/>
        <v>0</v>
      </c>
      <c r="CA34" s="118"/>
      <c r="CB34" s="66">
        <f t="shared" si="37"/>
        <v>0</v>
      </c>
      <c r="CC34" s="118"/>
      <c r="CD34" s="66">
        <f t="shared" si="38"/>
        <v>0</v>
      </c>
      <c r="CE34" s="118"/>
      <c r="CF34" s="66">
        <f t="shared" si="39"/>
        <v>0</v>
      </c>
      <c r="CG34" s="118"/>
      <c r="CH34" s="66">
        <f t="shared" si="40"/>
        <v>0</v>
      </c>
      <c r="CI34" s="118"/>
      <c r="CJ34" s="66">
        <f t="shared" si="41"/>
        <v>0</v>
      </c>
      <c r="CK34" s="118"/>
      <c r="CL34" s="66">
        <f t="shared" si="42"/>
        <v>0</v>
      </c>
      <c r="CM34" s="118"/>
      <c r="CN34" s="66">
        <f t="shared" si="43"/>
        <v>0</v>
      </c>
      <c r="CO34" s="118"/>
      <c r="CP34" s="66">
        <f t="shared" si="44"/>
        <v>0</v>
      </c>
      <c r="CQ34" s="118"/>
      <c r="CR34" s="66">
        <f t="shared" si="45"/>
        <v>0</v>
      </c>
      <c r="CS34" s="118"/>
      <c r="CT34" s="66">
        <f t="shared" si="46"/>
        <v>0</v>
      </c>
      <c r="CU34" s="118"/>
      <c r="CV34" s="66">
        <f t="shared" si="47"/>
        <v>0</v>
      </c>
      <c r="CW34" s="118"/>
      <c r="CX34" s="66">
        <f t="shared" si="48"/>
        <v>0</v>
      </c>
      <c r="CY34" s="118"/>
      <c r="CZ34" s="66">
        <f t="shared" si="49"/>
        <v>0</v>
      </c>
      <c r="DA34" s="67" t="str">
        <f t="shared" si="53"/>
        <v/>
      </c>
    </row>
    <row r="35" spans="1:105" ht="13.5" x14ac:dyDescent="0.2">
      <c r="A35" s="52">
        <f t="shared" si="50"/>
        <v>28</v>
      </c>
      <c r="B35" s="53"/>
      <c r="C35" s="113"/>
      <c r="D35" s="114"/>
      <c r="E35" s="115"/>
      <c r="F35" s="56"/>
      <c r="G35" s="56"/>
      <c r="H35" s="56"/>
      <c r="I35" s="56"/>
      <c r="J35" s="71"/>
      <c r="K35" s="71"/>
      <c r="L35" s="71"/>
      <c r="M35" s="72"/>
      <c r="N35" s="73"/>
      <c r="O35" s="78">
        <f t="shared" si="10"/>
        <v>0</v>
      </c>
      <c r="P35" s="75">
        <f t="shared" si="11"/>
        <v>0</v>
      </c>
      <c r="Q35" s="75" t="str">
        <f t="shared" si="2"/>
        <v/>
      </c>
      <c r="R35" s="75" t="str">
        <f t="shared" si="3"/>
        <v/>
      </c>
      <c r="S35" s="75" t="str">
        <f t="shared" si="4"/>
        <v/>
      </c>
      <c r="T35" s="64">
        <f t="shared" si="0"/>
        <v>0</v>
      </c>
      <c r="U35" s="117">
        <f t="shared" si="5"/>
        <v>0</v>
      </c>
      <c r="V35" s="117">
        <f t="shared" si="6"/>
        <v>0</v>
      </c>
      <c r="W35" s="117">
        <f t="shared" si="51"/>
        <v>0</v>
      </c>
      <c r="X35" s="78"/>
      <c r="Y35" s="78"/>
      <c r="Z35" s="78"/>
      <c r="AA35" s="78"/>
      <c r="AB35" s="78"/>
      <c r="AC35" s="118">
        <f t="shared" si="52"/>
        <v>0</v>
      </c>
      <c r="AD35" s="66">
        <f t="shared" si="12"/>
        <v>0</v>
      </c>
      <c r="AE35" s="118"/>
      <c r="AF35" s="66">
        <f t="shared" si="13"/>
        <v>0</v>
      </c>
      <c r="AG35" s="118"/>
      <c r="AH35" s="66">
        <f t="shared" si="14"/>
        <v>0</v>
      </c>
      <c r="AI35" s="118"/>
      <c r="AJ35" s="66">
        <f t="shared" si="15"/>
        <v>0</v>
      </c>
      <c r="AK35" s="118"/>
      <c r="AL35" s="66">
        <f t="shared" si="16"/>
        <v>0</v>
      </c>
      <c r="AM35" s="118"/>
      <c r="AN35" s="66">
        <f t="shared" si="17"/>
        <v>0</v>
      </c>
      <c r="AO35" s="118"/>
      <c r="AP35" s="66">
        <f t="shared" si="18"/>
        <v>0</v>
      </c>
      <c r="AQ35" s="118"/>
      <c r="AR35" s="66">
        <f t="shared" si="19"/>
        <v>0</v>
      </c>
      <c r="AS35" s="118"/>
      <c r="AT35" s="66">
        <f t="shared" si="20"/>
        <v>0</v>
      </c>
      <c r="AU35" s="118"/>
      <c r="AV35" s="66">
        <f t="shared" si="21"/>
        <v>0</v>
      </c>
      <c r="AW35" s="118"/>
      <c r="AX35" s="66">
        <f t="shared" si="22"/>
        <v>0</v>
      </c>
      <c r="AY35" s="118"/>
      <c r="AZ35" s="66">
        <f t="shared" si="23"/>
        <v>0</v>
      </c>
      <c r="BA35" s="118"/>
      <c r="BB35" s="66">
        <f t="shared" si="24"/>
        <v>0</v>
      </c>
      <c r="BC35" s="118"/>
      <c r="BD35" s="66">
        <f t="shared" si="25"/>
        <v>0</v>
      </c>
      <c r="BE35" s="118"/>
      <c r="BF35" s="66">
        <f t="shared" si="26"/>
        <v>0</v>
      </c>
      <c r="BG35" s="118"/>
      <c r="BH35" s="66">
        <f t="shared" si="27"/>
        <v>0</v>
      </c>
      <c r="BI35" s="118"/>
      <c r="BJ35" s="66">
        <f t="shared" si="28"/>
        <v>0</v>
      </c>
      <c r="BK35" s="118"/>
      <c r="BL35" s="66">
        <f t="shared" si="29"/>
        <v>0</v>
      </c>
      <c r="BM35" s="118"/>
      <c r="BN35" s="66">
        <f t="shared" si="30"/>
        <v>0</v>
      </c>
      <c r="BO35" s="118"/>
      <c r="BP35" s="66">
        <f t="shared" si="31"/>
        <v>0</v>
      </c>
      <c r="BQ35" s="118"/>
      <c r="BR35" s="66">
        <f t="shared" si="32"/>
        <v>0</v>
      </c>
      <c r="BS35" s="118"/>
      <c r="BT35" s="66">
        <f t="shared" si="33"/>
        <v>0</v>
      </c>
      <c r="BU35" s="118"/>
      <c r="BV35" s="66">
        <f t="shared" si="34"/>
        <v>0</v>
      </c>
      <c r="BW35" s="118"/>
      <c r="BX35" s="66">
        <f t="shared" si="35"/>
        <v>0</v>
      </c>
      <c r="BY35" s="118"/>
      <c r="BZ35" s="66">
        <f t="shared" si="36"/>
        <v>0</v>
      </c>
      <c r="CA35" s="118"/>
      <c r="CB35" s="66">
        <f t="shared" si="37"/>
        <v>0</v>
      </c>
      <c r="CC35" s="118"/>
      <c r="CD35" s="66">
        <f t="shared" si="38"/>
        <v>0</v>
      </c>
      <c r="CE35" s="118"/>
      <c r="CF35" s="66">
        <f t="shared" si="39"/>
        <v>0</v>
      </c>
      <c r="CG35" s="118"/>
      <c r="CH35" s="66">
        <f t="shared" si="40"/>
        <v>0</v>
      </c>
      <c r="CI35" s="118"/>
      <c r="CJ35" s="66">
        <f t="shared" si="41"/>
        <v>0</v>
      </c>
      <c r="CK35" s="118"/>
      <c r="CL35" s="66">
        <f t="shared" si="42"/>
        <v>0</v>
      </c>
      <c r="CM35" s="118"/>
      <c r="CN35" s="66">
        <f t="shared" si="43"/>
        <v>0</v>
      </c>
      <c r="CO35" s="118"/>
      <c r="CP35" s="66">
        <f t="shared" si="44"/>
        <v>0</v>
      </c>
      <c r="CQ35" s="118"/>
      <c r="CR35" s="66">
        <f t="shared" si="45"/>
        <v>0</v>
      </c>
      <c r="CS35" s="118"/>
      <c r="CT35" s="66">
        <f t="shared" si="46"/>
        <v>0</v>
      </c>
      <c r="CU35" s="118"/>
      <c r="CV35" s="66">
        <f t="shared" si="47"/>
        <v>0</v>
      </c>
      <c r="CW35" s="118"/>
      <c r="CX35" s="66">
        <f t="shared" si="48"/>
        <v>0</v>
      </c>
      <c r="CY35" s="118"/>
      <c r="CZ35" s="66">
        <f t="shared" si="49"/>
        <v>0</v>
      </c>
      <c r="DA35" s="67" t="str">
        <f t="shared" si="53"/>
        <v/>
      </c>
    </row>
    <row r="36" spans="1:105" ht="13.5" x14ac:dyDescent="0.2">
      <c r="A36" s="52">
        <f t="shared" si="50"/>
        <v>29</v>
      </c>
      <c r="B36" s="53"/>
      <c r="C36" s="113"/>
      <c r="D36" s="114"/>
      <c r="E36" s="115"/>
      <c r="F36" s="56"/>
      <c r="G36" s="56"/>
      <c r="H36" s="56"/>
      <c r="I36" s="56"/>
      <c r="J36" s="71"/>
      <c r="K36" s="71"/>
      <c r="L36" s="71"/>
      <c r="M36" s="72"/>
      <c r="N36" s="73"/>
      <c r="O36" s="78">
        <f t="shared" si="10"/>
        <v>0</v>
      </c>
      <c r="P36" s="75">
        <f t="shared" si="11"/>
        <v>0</v>
      </c>
      <c r="Q36" s="75" t="str">
        <f t="shared" si="2"/>
        <v/>
      </c>
      <c r="R36" s="75" t="str">
        <f t="shared" si="3"/>
        <v/>
      </c>
      <c r="S36" s="75" t="str">
        <f t="shared" si="4"/>
        <v/>
      </c>
      <c r="T36" s="64">
        <f t="shared" si="0"/>
        <v>0</v>
      </c>
      <c r="U36" s="117">
        <f t="shared" si="5"/>
        <v>0</v>
      </c>
      <c r="V36" s="117">
        <f t="shared" si="6"/>
        <v>0</v>
      </c>
      <c r="W36" s="117">
        <f t="shared" si="51"/>
        <v>0</v>
      </c>
      <c r="X36" s="78"/>
      <c r="Y36" s="78"/>
      <c r="Z36" s="78"/>
      <c r="AA36" s="78"/>
      <c r="AB36" s="78"/>
      <c r="AC36" s="118">
        <f t="shared" si="52"/>
        <v>0</v>
      </c>
      <c r="AD36" s="66">
        <f t="shared" si="12"/>
        <v>0</v>
      </c>
      <c r="AE36" s="118"/>
      <c r="AF36" s="66">
        <f t="shared" si="13"/>
        <v>0</v>
      </c>
      <c r="AG36" s="118"/>
      <c r="AH36" s="66">
        <f t="shared" si="14"/>
        <v>0</v>
      </c>
      <c r="AI36" s="118"/>
      <c r="AJ36" s="66">
        <f t="shared" si="15"/>
        <v>0</v>
      </c>
      <c r="AK36" s="118"/>
      <c r="AL36" s="66">
        <f t="shared" si="16"/>
        <v>0</v>
      </c>
      <c r="AM36" s="118"/>
      <c r="AN36" s="66">
        <f t="shared" si="17"/>
        <v>0</v>
      </c>
      <c r="AO36" s="118"/>
      <c r="AP36" s="66">
        <f t="shared" si="18"/>
        <v>0</v>
      </c>
      <c r="AQ36" s="118"/>
      <c r="AR36" s="66">
        <f t="shared" si="19"/>
        <v>0</v>
      </c>
      <c r="AS36" s="118"/>
      <c r="AT36" s="66">
        <f t="shared" si="20"/>
        <v>0</v>
      </c>
      <c r="AU36" s="118"/>
      <c r="AV36" s="66">
        <f t="shared" si="21"/>
        <v>0</v>
      </c>
      <c r="AW36" s="118"/>
      <c r="AX36" s="66">
        <f t="shared" si="22"/>
        <v>0</v>
      </c>
      <c r="AY36" s="118"/>
      <c r="AZ36" s="66">
        <f t="shared" si="23"/>
        <v>0</v>
      </c>
      <c r="BA36" s="118"/>
      <c r="BB36" s="66">
        <f t="shared" si="24"/>
        <v>0</v>
      </c>
      <c r="BC36" s="118"/>
      <c r="BD36" s="66">
        <f t="shared" si="25"/>
        <v>0</v>
      </c>
      <c r="BE36" s="118"/>
      <c r="BF36" s="66">
        <f t="shared" si="26"/>
        <v>0</v>
      </c>
      <c r="BG36" s="118"/>
      <c r="BH36" s="66">
        <f t="shared" si="27"/>
        <v>0</v>
      </c>
      <c r="BI36" s="118"/>
      <c r="BJ36" s="66">
        <f t="shared" si="28"/>
        <v>0</v>
      </c>
      <c r="BK36" s="118"/>
      <c r="BL36" s="66">
        <f t="shared" si="29"/>
        <v>0</v>
      </c>
      <c r="BM36" s="118"/>
      <c r="BN36" s="66">
        <f t="shared" si="30"/>
        <v>0</v>
      </c>
      <c r="BO36" s="118"/>
      <c r="BP36" s="66">
        <f t="shared" si="31"/>
        <v>0</v>
      </c>
      <c r="BQ36" s="118"/>
      <c r="BR36" s="66">
        <f t="shared" si="32"/>
        <v>0</v>
      </c>
      <c r="BS36" s="118"/>
      <c r="BT36" s="66">
        <f t="shared" si="33"/>
        <v>0</v>
      </c>
      <c r="BU36" s="118"/>
      <c r="BV36" s="66">
        <f t="shared" si="34"/>
        <v>0</v>
      </c>
      <c r="BW36" s="118"/>
      <c r="BX36" s="66">
        <f t="shared" si="35"/>
        <v>0</v>
      </c>
      <c r="BY36" s="118"/>
      <c r="BZ36" s="66">
        <f t="shared" si="36"/>
        <v>0</v>
      </c>
      <c r="CA36" s="118"/>
      <c r="CB36" s="66">
        <f t="shared" si="37"/>
        <v>0</v>
      </c>
      <c r="CC36" s="118"/>
      <c r="CD36" s="66">
        <f t="shared" si="38"/>
        <v>0</v>
      </c>
      <c r="CE36" s="118"/>
      <c r="CF36" s="66">
        <f t="shared" si="39"/>
        <v>0</v>
      </c>
      <c r="CG36" s="118"/>
      <c r="CH36" s="66">
        <f t="shared" si="40"/>
        <v>0</v>
      </c>
      <c r="CI36" s="118"/>
      <c r="CJ36" s="66">
        <f t="shared" si="41"/>
        <v>0</v>
      </c>
      <c r="CK36" s="118"/>
      <c r="CL36" s="66">
        <f t="shared" si="42"/>
        <v>0</v>
      </c>
      <c r="CM36" s="118"/>
      <c r="CN36" s="66">
        <f t="shared" si="43"/>
        <v>0</v>
      </c>
      <c r="CO36" s="118"/>
      <c r="CP36" s="66">
        <f t="shared" si="44"/>
        <v>0</v>
      </c>
      <c r="CQ36" s="118"/>
      <c r="CR36" s="66">
        <f t="shared" si="45"/>
        <v>0</v>
      </c>
      <c r="CS36" s="118"/>
      <c r="CT36" s="66">
        <f t="shared" si="46"/>
        <v>0</v>
      </c>
      <c r="CU36" s="118"/>
      <c r="CV36" s="66">
        <f t="shared" si="47"/>
        <v>0</v>
      </c>
      <c r="CW36" s="118"/>
      <c r="CX36" s="66">
        <f t="shared" si="48"/>
        <v>0</v>
      </c>
      <c r="CY36" s="118"/>
      <c r="CZ36" s="66">
        <f t="shared" si="49"/>
        <v>0</v>
      </c>
      <c r="DA36" s="67" t="str">
        <f t="shared" si="53"/>
        <v/>
      </c>
    </row>
    <row r="37" spans="1:105" ht="13.5" x14ac:dyDescent="0.2">
      <c r="A37" s="52">
        <f t="shared" si="50"/>
        <v>30</v>
      </c>
      <c r="B37" s="53"/>
      <c r="C37" s="113"/>
      <c r="D37" s="114"/>
      <c r="E37" s="115"/>
      <c r="F37" s="56"/>
      <c r="G37" s="56"/>
      <c r="H37" s="56"/>
      <c r="I37" s="56"/>
      <c r="J37" s="71"/>
      <c r="K37" s="71"/>
      <c r="L37" s="71"/>
      <c r="M37" s="72"/>
      <c r="N37" s="73"/>
      <c r="O37" s="78">
        <f t="shared" si="10"/>
        <v>0</v>
      </c>
      <c r="P37" s="75">
        <f t="shared" si="11"/>
        <v>0</v>
      </c>
      <c r="Q37" s="75" t="str">
        <f t="shared" si="2"/>
        <v/>
      </c>
      <c r="R37" s="75" t="str">
        <f t="shared" si="3"/>
        <v/>
      </c>
      <c r="S37" s="75" t="str">
        <f t="shared" si="4"/>
        <v/>
      </c>
      <c r="T37" s="64">
        <f t="shared" si="0"/>
        <v>0</v>
      </c>
      <c r="U37" s="117">
        <f t="shared" si="5"/>
        <v>0</v>
      </c>
      <c r="V37" s="117">
        <f t="shared" si="6"/>
        <v>0</v>
      </c>
      <c r="W37" s="117">
        <f t="shared" si="51"/>
        <v>0</v>
      </c>
      <c r="X37" s="78"/>
      <c r="Y37" s="78"/>
      <c r="Z37" s="78"/>
      <c r="AA37" s="78"/>
      <c r="AB37" s="78"/>
      <c r="AC37" s="118">
        <f t="shared" si="52"/>
        <v>0</v>
      </c>
      <c r="AD37" s="66">
        <f t="shared" si="12"/>
        <v>0</v>
      </c>
      <c r="AE37" s="118"/>
      <c r="AF37" s="66">
        <f t="shared" si="13"/>
        <v>0</v>
      </c>
      <c r="AG37" s="118"/>
      <c r="AH37" s="66">
        <f t="shared" si="14"/>
        <v>0</v>
      </c>
      <c r="AI37" s="118"/>
      <c r="AJ37" s="66">
        <f t="shared" si="15"/>
        <v>0</v>
      </c>
      <c r="AK37" s="118"/>
      <c r="AL37" s="66">
        <f t="shared" si="16"/>
        <v>0</v>
      </c>
      <c r="AM37" s="118"/>
      <c r="AN37" s="66">
        <f t="shared" si="17"/>
        <v>0</v>
      </c>
      <c r="AO37" s="118"/>
      <c r="AP37" s="66">
        <f t="shared" si="18"/>
        <v>0</v>
      </c>
      <c r="AQ37" s="118"/>
      <c r="AR37" s="66">
        <f t="shared" si="19"/>
        <v>0</v>
      </c>
      <c r="AS37" s="118"/>
      <c r="AT37" s="66">
        <f t="shared" si="20"/>
        <v>0</v>
      </c>
      <c r="AU37" s="118"/>
      <c r="AV37" s="66">
        <f t="shared" si="21"/>
        <v>0</v>
      </c>
      <c r="AW37" s="118"/>
      <c r="AX37" s="66">
        <f t="shared" si="22"/>
        <v>0</v>
      </c>
      <c r="AY37" s="118"/>
      <c r="AZ37" s="66">
        <f t="shared" si="23"/>
        <v>0</v>
      </c>
      <c r="BA37" s="118"/>
      <c r="BB37" s="66">
        <f t="shared" si="24"/>
        <v>0</v>
      </c>
      <c r="BC37" s="118"/>
      <c r="BD37" s="66">
        <f t="shared" si="25"/>
        <v>0</v>
      </c>
      <c r="BE37" s="118"/>
      <c r="BF37" s="66">
        <f t="shared" si="26"/>
        <v>0</v>
      </c>
      <c r="BG37" s="118"/>
      <c r="BH37" s="66">
        <f t="shared" si="27"/>
        <v>0</v>
      </c>
      <c r="BI37" s="118"/>
      <c r="BJ37" s="66">
        <f t="shared" si="28"/>
        <v>0</v>
      </c>
      <c r="BK37" s="118"/>
      <c r="BL37" s="66">
        <f t="shared" si="29"/>
        <v>0</v>
      </c>
      <c r="BM37" s="118"/>
      <c r="BN37" s="66">
        <f t="shared" si="30"/>
        <v>0</v>
      </c>
      <c r="BO37" s="118"/>
      <c r="BP37" s="66">
        <f t="shared" si="31"/>
        <v>0</v>
      </c>
      <c r="BQ37" s="118"/>
      <c r="BR37" s="66">
        <f t="shared" si="32"/>
        <v>0</v>
      </c>
      <c r="BS37" s="118"/>
      <c r="BT37" s="66">
        <f t="shared" si="33"/>
        <v>0</v>
      </c>
      <c r="BU37" s="118"/>
      <c r="BV37" s="66">
        <f t="shared" si="34"/>
        <v>0</v>
      </c>
      <c r="BW37" s="118"/>
      <c r="BX37" s="66">
        <f t="shared" si="35"/>
        <v>0</v>
      </c>
      <c r="BY37" s="118"/>
      <c r="BZ37" s="66">
        <f t="shared" si="36"/>
        <v>0</v>
      </c>
      <c r="CA37" s="118"/>
      <c r="CB37" s="66">
        <f t="shared" si="37"/>
        <v>0</v>
      </c>
      <c r="CC37" s="118"/>
      <c r="CD37" s="66">
        <f t="shared" si="38"/>
        <v>0</v>
      </c>
      <c r="CE37" s="118"/>
      <c r="CF37" s="66">
        <f t="shared" si="39"/>
        <v>0</v>
      </c>
      <c r="CG37" s="118"/>
      <c r="CH37" s="66">
        <f t="shared" si="40"/>
        <v>0</v>
      </c>
      <c r="CI37" s="118"/>
      <c r="CJ37" s="66">
        <f t="shared" si="41"/>
        <v>0</v>
      </c>
      <c r="CK37" s="118"/>
      <c r="CL37" s="66">
        <f t="shared" si="42"/>
        <v>0</v>
      </c>
      <c r="CM37" s="118"/>
      <c r="CN37" s="66">
        <f t="shared" si="43"/>
        <v>0</v>
      </c>
      <c r="CO37" s="118"/>
      <c r="CP37" s="66">
        <f t="shared" si="44"/>
        <v>0</v>
      </c>
      <c r="CQ37" s="118"/>
      <c r="CR37" s="66">
        <f t="shared" si="45"/>
        <v>0</v>
      </c>
      <c r="CS37" s="118"/>
      <c r="CT37" s="66">
        <f t="shared" si="46"/>
        <v>0</v>
      </c>
      <c r="CU37" s="118"/>
      <c r="CV37" s="66">
        <f t="shared" si="47"/>
        <v>0</v>
      </c>
      <c r="CW37" s="118"/>
      <c r="CX37" s="66">
        <f t="shared" si="48"/>
        <v>0</v>
      </c>
      <c r="CY37" s="118"/>
      <c r="CZ37" s="66">
        <f t="shared" si="49"/>
        <v>0</v>
      </c>
      <c r="DA37" s="67" t="str">
        <f t="shared" si="53"/>
        <v/>
      </c>
    </row>
    <row r="38" spans="1:105" ht="13.5" x14ac:dyDescent="0.2">
      <c r="A38" s="52">
        <f t="shared" si="50"/>
        <v>31</v>
      </c>
      <c r="B38" s="53"/>
      <c r="C38" s="113"/>
      <c r="D38" s="114"/>
      <c r="E38" s="115"/>
      <c r="F38" s="56"/>
      <c r="G38" s="56"/>
      <c r="H38" s="56"/>
      <c r="I38" s="56"/>
      <c r="J38" s="71"/>
      <c r="K38" s="71"/>
      <c r="L38" s="71"/>
      <c r="M38" s="72"/>
      <c r="N38" s="73"/>
      <c r="O38" s="78">
        <f t="shared" si="10"/>
        <v>0</v>
      </c>
      <c r="P38" s="75">
        <f t="shared" si="11"/>
        <v>0</v>
      </c>
      <c r="Q38" s="75" t="str">
        <f t="shared" si="2"/>
        <v/>
      </c>
      <c r="R38" s="75" t="str">
        <f t="shared" si="3"/>
        <v/>
      </c>
      <c r="S38" s="75" t="str">
        <f t="shared" si="4"/>
        <v/>
      </c>
      <c r="T38" s="64">
        <f t="shared" si="0"/>
        <v>0</v>
      </c>
      <c r="U38" s="117">
        <f t="shared" si="5"/>
        <v>0</v>
      </c>
      <c r="V38" s="117">
        <f t="shared" si="6"/>
        <v>0</v>
      </c>
      <c r="W38" s="117">
        <f t="shared" si="51"/>
        <v>0</v>
      </c>
      <c r="X38" s="78"/>
      <c r="Y38" s="78"/>
      <c r="Z38" s="78"/>
      <c r="AA38" s="78"/>
      <c r="AB38" s="78"/>
      <c r="AC38" s="118">
        <f t="shared" si="52"/>
        <v>0</v>
      </c>
      <c r="AD38" s="66">
        <f t="shared" si="12"/>
        <v>0</v>
      </c>
      <c r="AE38" s="118"/>
      <c r="AF38" s="66">
        <f t="shared" si="13"/>
        <v>0</v>
      </c>
      <c r="AG38" s="118"/>
      <c r="AH38" s="66">
        <f t="shared" si="14"/>
        <v>0</v>
      </c>
      <c r="AI38" s="118"/>
      <c r="AJ38" s="66">
        <f t="shared" si="15"/>
        <v>0</v>
      </c>
      <c r="AK38" s="118"/>
      <c r="AL38" s="66">
        <f t="shared" si="16"/>
        <v>0</v>
      </c>
      <c r="AM38" s="118"/>
      <c r="AN38" s="66">
        <f t="shared" si="17"/>
        <v>0</v>
      </c>
      <c r="AO38" s="118"/>
      <c r="AP38" s="66">
        <f t="shared" si="18"/>
        <v>0</v>
      </c>
      <c r="AQ38" s="118"/>
      <c r="AR38" s="66">
        <f t="shared" si="19"/>
        <v>0</v>
      </c>
      <c r="AS38" s="118"/>
      <c r="AT38" s="66">
        <f t="shared" si="20"/>
        <v>0</v>
      </c>
      <c r="AU38" s="118"/>
      <c r="AV38" s="66">
        <f t="shared" si="21"/>
        <v>0</v>
      </c>
      <c r="AW38" s="118"/>
      <c r="AX38" s="66">
        <f t="shared" si="22"/>
        <v>0</v>
      </c>
      <c r="AY38" s="118"/>
      <c r="AZ38" s="66">
        <f t="shared" si="23"/>
        <v>0</v>
      </c>
      <c r="BA38" s="118"/>
      <c r="BB38" s="66">
        <f t="shared" si="24"/>
        <v>0</v>
      </c>
      <c r="BC38" s="118"/>
      <c r="BD38" s="66">
        <f t="shared" si="25"/>
        <v>0</v>
      </c>
      <c r="BE38" s="118"/>
      <c r="BF38" s="66">
        <f t="shared" si="26"/>
        <v>0</v>
      </c>
      <c r="BG38" s="118"/>
      <c r="BH38" s="66">
        <f t="shared" si="27"/>
        <v>0</v>
      </c>
      <c r="BI38" s="118"/>
      <c r="BJ38" s="66">
        <f t="shared" si="28"/>
        <v>0</v>
      </c>
      <c r="BK38" s="118"/>
      <c r="BL38" s="66">
        <f t="shared" si="29"/>
        <v>0</v>
      </c>
      <c r="BM38" s="118"/>
      <c r="BN38" s="66">
        <f t="shared" si="30"/>
        <v>0</v>
      </c>
      <c r="BO38" s="118"/>
      <c r="BP38" s="66">
        <f t="shared" si="31"/>
        <v>0</v>
      </c>
      <c r="BQ38" s="118"/>
      <c r="BR38" s="66">
        <f t="shared" si="32"/>
        <v>0</v>
      </c>
      <c r="BS38" s="118"/>
      <c r="BT38" s="66">
        <f t="shared" si="33"/>
        <v>0</v>
      </c>
      <c r="BU38" s="118"/>
      <c r="BV38" s="66">
        <f t="shared" si="34"/>
        <v>0</v>
      </c>
      <c r="BW38" s="118"/>
      <c r="BX38" s="66">
        <f t="shared" si="35"/>
        <v>0</v>
      </c>
      <c r="BY38" s="118"/>
      <c r="BZ38" s="66">
        <f t="shared" si="36"/>
        <v>0</v>
      </c>
      <c r="CA38" s="118"/>
      <c r="CB38" s="66">
        <f t="shared" si="37"/>
        <v>0</v>
      </c>
      <c r="CC38" s="118"/>
      <c r="CD38" s="66">
        <f t="shared" si="38"/>
        <v>0</v>
      </c>
      <c r="CE38" s="118"/>
      <c r="CF38" s="66">
        <f t="shared" si="39"/>
        <v>0</v>
      </c>
      <c r="CG38" s="118"/>
      <c r="CH38" s="66">
        <f t="shared" si="40"/>
        <v>0</v>
      </c>
      <c r="CI38" s="118"/>
      <c r="CJ38" s="66">
        <f t="shared" si="41"/>
        <v>0</v>
      </c>
      <c r="CK38" s="118"/>
      <c r="CL38" s="66">
        <f t="shared" si="42"/>
        <v>0</v>
      </c>
      <c r="CM38" s="118"/>
      <c r="CN38" s="66">
        <f t="shared" si="43"/>
        <v>0</v>
      </c>
      <c r="CO38" s="118"/>
      <c r="CP38" s="66">
        <f t="shared" si="44"/>
        <v>0</v>
      </c>
      <c r="CQ38" s="118"/>
      <c r="CR38" s="66">
        <f t="shared" si="45"/>
        <v>0</v>
      </c>
      <c r="CS38" s="118"/>
      <c r="CT38" s="66">
        <f t="shared" si="46"/>
        <v>0</v>
      </c>
      <c r="CU38" s="118"/>
      <c r="CV38" s="66">
        <f t="shared" si="47"/>
        <v>0</v>
      </c>
      <c r="CW38" s="118"/>
      <c r="CX38" s="66">
        <f t="shared" si="48"/>
        <v>0</v>
      </c>
      <c r="CY38" s="118"/>
      <c r="CZ38" s="66">
        <f t="shared" si="49"/>
        <v>0</v>
      </c>
      <c r="DA38" s="67" t="str">
        <f t="shared" si="53"/>
        <v/>
      </c>
    </row>
    <row r="39" spans="1:105" ht="13.5" x14ac:dyDescent="0.2">
      <c r="A39" s="52">
        <f t="shared" si="50"/>
        <v>32</v>
      </c>
      <c r="B39" s="53"/>
      <c r="C39" s="113"/>
      <c r="D39" s="114"/>
      <c r="E39" s="115"/>
      <c r="F39" s="56"/>
      <c r="G39" s="56"/>
      <c r="H39" s="56"/>
      <c r="I39" s="56"/>
      <c r="J39" s="71"/>
      <c r="K39" s="71"/>
      <c r="L39" s="71"/>
      <c r="M39" s="72"/>
      <c r="N39" s="73"/>
      <c r="O39" s="78">
        <f t="shared" si="10"/>
        <v>0</v>
      </c>
      <c r="P39" s="75">
        <f t="shared" si="11"/>
        <v>0</v>
      </c>
      <c r="Q39" s="75" t="str">
        <f t="shared" si="2"/>
        <v/>
      </c>
      <c r="R39" s="75" t="str">
        <f t="shared" si="3"/>
        <v/>
      </c>
      <c r="S39" s="75" t="str">
        <f t="shared" si="4"/>
        <v/>
      </c>
      <c r="T39" s="64">
        <f t="shared" si="0"/>
        <v>0</v>
      </c>
      <c r="U39" s="117">
        <f t="shared" si="5"/>
        <v>0</v>
      </c>
      <c r="V39" s="117">
        <f t="shared" si="6"/>
        <v>0</v>
      </c>
      <c r="W39" s="117">
        <f t="shared" si="51"/>
        <v>0</v>
      </c>
      <c r="X39" s="78"/>
      <c r="Y39" s="78"/>
      <c r="Z39" s="78"/>
      <c r="AA39" s="78"/>
      <c r="AB39" s="78"/>
      <c r="AC39" s="118">
        <f t="shared" si="52"/>
        <v>0</v>
      </c>
      <c r="AD39" s="66">
        <f t="shared" si="12"/>
        <v>0</v>
      </c>
      <c r="AE39" s="118"/>
      <c r="AF39" s="66">
        <f t="shared" si="13"/>
        <v>0</v>
      </c>
      <c r="AG39" s="118"/>
      <c r="AH39" s="66">
        <f t="shared" si="14"/>
        <v>0</v>
      </c>
      <c r="AI39" s="118"/>
      <c r="AJ39" s="66">
        <f t="shared" si="15"/>
        <v>0</v>
      </c>
      <c r="AK39" s="118"/>
      <c r="AL39" s="66">
        <f t="shared" si="16"/>
        <v>0</v>
      </c>
      <c r="AM39" s="118"/>
      <c r="AN39" s="66">
        <f t="shared" si="17"/>
        <v>0</v>
      </c>
      <c r="AO39" s="118"/>
      <c r="AP39" s="66">
        <f t="shared" si="18"/>
        <v>0</v>
      </c>
      <c r="AQ39" s="118"/>
      <c r="AR39" s="66">
        <f t="shared" si="19"/>
        <v>0</v>
      </c>
      <c r="AS39" s="118"/>
      <c r="AT39" s="66">
        <f t="shared" si="20"/>
        <v>0</v>
      </c>
      <c r="AU39" s="118"/>
      <c r="AV39" s="66">
        <f t="shared" si="21"/>
        <v>0</v>
      </c>
      <c r="AW39" s="118"/>
      <c r="AX39" s="66">
        <f t="shared" si="22"/>
        <v>0</v>
      </c>
      <c r="AY39" s="118"/>
      <c r="AZ39" s="66">
        <f t="shared" si="23"/>
        <v>0</v>
      </c>
      <c r="BA39" s="118"/>
      <c r="BB39" s="66">
        <f t="shared" si="24"/>
        <v>0</v>
      </c>
      <c r="BC39" s="118"/>
      <c r="BD39" s="66">
        <f t="shared" si="25"/>
        <v>0</v>
      </c>
      <c r="BE39" s="118"/>
      <c r="BF39" s="66">
        <f t="shared" si="26"/>
        <v>0</v>
      </c>
      <c r="BG39" s="118"/>
      <c r="BH39" s="66">
        <f t="shared" si="27"/>
        <v>0</v>
      </c>
      <c r="BI39" s="118"/>
      <c r="BJ39" s="66">
        <f t="shared" si="28"/>
        <v>0</v>
      </c>
      <c r="BK39" s="118"/>
      <c r="BL39" s="66">
        <f t="shared" si="29"/>
        <v>0</v>
      </c>
      <c r="BM39" s="118"/>
      <c r="BN39" s="66">
        <f t="shared" si="30"/>
        <v>0</v>
      </c>
      <c r="BO39" s="118"/>
      <c r="BP39" s="66">
        <f t="shared" si="31"/>
        <v>0</v>
      </c>
      <c r="BQ39" s="118"/>
      <c r="BR39" s="66">
        <f t="shared" si="32"/>
        <v>0</v>
      </c>
      <c r="BS39" s="118"/>
      <c r="BT39" s="66">
        <f t="shared" si="33"/>
        <v>0</v>
      </c>
      <c r="BU39" s="118"/>
      <c r="BV39" s="66">
        <f t="shared" si="34"/>
        <v>0</v>
      </c>
      <c r="BW39" s="118"/>
      <c r="BX39" s="66">
        <f t="shared" si="35"/>
        <v>0</v>
      </c>
      <c r="BY39" s="118"/>
      <c r="BZ39" s="66">
        <f t="shared" si="36"/>
        <v>0</v>
      </c>
      <c r="CA39" s="118"/>
      <c r="CB39" s="66">
        <f t="shared" si="37"/>
        <v>0</v>
      </c>
      <c r="CC39" s="118"/>
      <c r="CD39" s="66">
        <f t="shared" si="38"/>
        <v>0</v>
      </c>
      <c r="CE39" s="118"/>
      <c r="CF39" s="66">
        <f t="shared" si="39"/>
        <v>0</v>
      </c>
      <c r="CG39" s="118"/>
      <c r="CH39" s="66">
        <f t="shared" si="40"/>
        <v>0</v>
      </c>
      <c r="CI39" s="118"/>
      <c r="CJ39" s="66">
        <f t="shared" si="41"/>
        <v>0</v>
      </c>
      <c r="CK39" s="118"/>
      <c r="CL39" s="66">
        <f t="shared" si="42"/>
        <v>0</v>
      </c>
      <c r="CM39" s="118"/>
      <c r="CN39" s="66">
        <f t="shared" si="43"/>
        <v>0</v>
      </c>
      <c r="CO39" s="118"/>
      <c r="CP39" s="66">
        <f t="shared" si="44"/>
        <v>0</v>
      </c>
      <c r="CQ39" s="118"/>
      <c r="CR39" s="66">
        <f t="shared" si="45"/>
        <v>0</v>
      </c>
      <c r="CS39" s="118"/>
      <c r="CT39" s="66">
        <f t="shared" si="46"/>
        <v>0</v>
      </c>
      <c r="CU39" s="118"/>
      <c r="CV39" s="66">
        <f t="shared" si="47"/>
        <v>0</v>
      </c>
      <c r="CW39" s="118"/>
      <c r="CX39" s="66">
        <f t="shared" si="48"/>
        <v>0</v>
      </c>
      <c r="CY39" s="118"/>
      <c r="CZ39" s="66">
        <f t="shared" si="49"/>
        <v>0</v>
      </c>
      <c r="DA39" s="67" t="str">
        <f t="shared" si="53"/>
        <v/>
      </c>
    </row>
    <row r="40" spans="1:105" ht="13.5" x14ac:dyDescent="0.2">
      <c r="A40" s="52">
        <f t="shared" si="50"/>
        <v>33</v>
      </c>
      <c r="B40" s="53"/>
      <c r="C40" s="113"/>
      <c r="D40" s="114"/>
      <c r="E40" s="115"/>
      <c r="F40" s="56"/>
      <c r="G40" s="56"/>
      <c r="H40" s="56"/>
      <c r="I40" s="56"/>
      <c r="J40" s="71"/>
      <c r="K40" s="71"/>
      <c r="L40" s="71"/>
      <c r="M40" s="72"/>
      <c r="N40" s="73"/>
      <c r="O40" s="78">
        <f t="shared" si="10"/>
        <v>0</v>
      </c>
      <c r="P40" s="75">
        <f t="shared" si="11"/>
        <v>0</v>
      </c>
      <c r="Q40" s="75" t="str">
        <f t="shared" si="2"/>
        <v/>
      </c>
      <c r="R40" s="75" t="str">
        <f t="shared" si="3"/>
        <v/>
      </c>
      <c r="S40" s="75" t="str">
        <f t="shared" si="4"/>
        <v/>
      </c>
      <c r="T40" s="64">
        <f t="shared" si="0"/>
        <v>0</v>
      </c>
      <c r="U40" s="117">
        <f t="shared" si="5"/>
        <v>0</v>
      </c>
      <c r="V40" s="117">
        <f t="shared" si="6"/>
        <v>0</v>
      </c>
      <c r="W40" s="117">
        <f t="shared" si="51"/>
        <v>0</v>
      </c>
      <c r="X40" s="78"/>
      <c r="Y40" s="78"/>
      <c r="Z40" s="78"/>
      <c r="AA40" s="78"/>
      <c r="AB40" s="78"/>
      <c r="AC40" s="118">
        <f t="shared" si="52"/>
        <v>0</v>
      </c>
      <c r="AD40" s="66">
        <f t="shared" si="12"/>
        <v>0</v>
      </c>
      <c r="AE40" s="118"/>
      <c r="AF40" s="66">
        <f t="shared" si="13"/>
        <v>0</v>
      </c>
      <c r="AG40" s="118"/>
      <c r="AH40" s="66">
        <f t="shared" si="14"/>
        <v>0</v>
      </c>
      <c r="AI40" s="118"/>
      <c r="AJ40" s="66">
        <f t="shared" si="15"/>
        <v>0</v>
      </c>
      <c r="AK40" s="118"/>
      <c r="AL40" s="66">
        <f t="shared" si="16"/>
        <v>0</v>
      </c>
      <c r="AM40" s="118"/>
      <c r="AN40" s="66">
        <f t="shared" si="17"/>
        <v>0</v>
      </c>
      <c r="AO40" s="118"/>
      <c r="AP40" s="66">
        <f t="shared" si="18"/>
        <v>0</v>
      </c>
      <c r="AQ40" s="118"/>
      <c r="AR40" s="66">
        <f t="shared" si="19"/>
        <v>0</v>
      </c>
      <c r="AS40" s="118"/>
      <c r="AT40" s="66">
        <f t="shared" si="20"/>
        <v>0</v>
      </c>
      <c r="AU40" s="118"/>
      <c r="AV40" s="66">
        <f t="shared" si="21"/>
        <v>0</v>
      </c>
      <c r="AW40" s="118"/>
      <c r="AX40" s="66">
        <f t="shared" si="22"/>
        <v>0</v>
      </c>
      <c r="AY40" s="118"/>
      <c r="AZ40" s="66">
        <f t="shared" si="23"/>
        <v>0</v>
      </c>
      <c r="BA40" s="118"/>
      <c r="BB40" s="66">
        <f t="shared" si="24"/>
        <v>0</v>
      </c>
      <c r="BC40" s="118"/>
      <c r="BD40" s="66">
        <f t="shared" si="25"/>
        <v>0</v>
      </c>
      <c r="BE40" s="118"/>
      <c r="BF40" s="66">
        <f t="shared" si="26"/>
        <v>0</v>
      </c>
      <c r="BG40" s="118"/>
      <c r="BH40" s="66">
        <f t="shared" si="27"/>
        <v>0</v>
      </c>
      <c r="BI40" s="118"/>
      <c r="BJ40" s="66">
        <f t="shared" si="28"/>
        <v>0</v>
      </c>
      <c r="BK40" s="118"/>
      <c r="BL40" s="66">
        <f t="shared" si="29"/>
        <v>0</v>
      </c>
      <c r="BM40" s="118"/>
      <c r="BN40" s="66">
        <f t="shared" si="30"/>
        <v>0</v>
      </c>
      <c r="BO40" s="118"/>
      <c r="BP40" s="66">
        <f t="shared" si="31"/>
        <v>0</v>
      </c>
      <c r="BQ40" s="118"/>
      <c r="BR40" s="66">
        <f t="shared" si="32"/>
        <v>0</v>
      </c>
      <c r="BS40" s="118"/>
      <c r="BT40" s="66">
        <f t="shared" si="33"/>
        <v>0</v>
      </c>
      <c r="BU40" s="118"/>
      <c r="BV40" s="66">
        <f t="shared" si="34"/>
        <v>0</v>
      </c>
      <c r="BW40" s="118"/>
      <c r="BX40" s="66">
        <f t="shared" si="35"/>
        <v>0</v>
      </c>
      <c r="BY40" s="118"/>
      <c r="BZ40" s="66">
        <f t="shared" si="36"/>
        <v>0</v>
      </c>
      <c r="CA40" s="118"/>
      <c r="CB40" s="66">
        <f t="shared" si="37"/>
        <v>0</v>
      </c>
      <c r="CC40" s="118"/>
      <c r="CD40" s="66">
        <f t="shared" si="38"/>
        <v>0</v>
      </c>
      <c r="CE40" s="118"/>
      <c r="CF40" s="66">
        <f t="shared" si="39"/>
        <v>0</v>
      </c>
      <c r="CG40" s="118"/>
      <c r="CH40" s="66">
        <f t="shared" si="40"/>
        <v>0</v>
      </c>
      <c r="CI40" s="118"/>
      <c r="CJ40" s="66">
        <f t="shared" si="41"/>
        <v>0</v>
      </c>
      <c r="CK40" s="118"/>
      <c r="CL40" s="66">
        <f t="shared" si="42"/>
        <v>0</v>
      </c>
      <c r="CM40" s="118"/>
      <c r="CN40" s="66">
        <f t="shared" si="43"/>
        <v>0</v>
      </c>
      <c r="CO40" s="118"/>
      <c r="CP40" s="66">
        <f t="shared" si="44"/>
        <v>0</v>
      </c>
      <c r="CQ40" s="118"/>
      <c r="CR40" s="66">
        <f t="shared" si="45"/>
        <v>0</v>
      </c>
      <c r="CS40" s="118"/>
      <c r="CT40" s="66">
        <f t="shared" si="46"/>
        <v>0</v>
      </c>
      <c r="CU40" s="118"/>
      <c r="CV40" s="66">
        <f t="shared" si="47"/>
        <v>0</v>
      </c>
      <c r="CW40" s="118"/>
      <c r="CX40" s="66">
        <f t="shared" si="48"/>
        <v>0</v>
      </c>
      <c r="CY40" s="118"/>
      <c r="CZ40" s="66">
        <f t="shared" si="49"/>
        <v>0</v>
      </c>
      <c r="DA40" s="67" t="str">
        <f t="shared" si="53"/>
        <v/>
      </c>
    </row>
    <row r="41" spans="1:105" ht="13.5" x14ac:dyDescent="0.2">
      <c r="A41" s="52">
        <f t="shared" si="50"/>
        <v>34</v>
      </c>
      <c r="B41" s="53"/>
      <c r="C41" s="113"/>
      <c r="D41" s="114"/>
      <c r="E41" s="115"/>
      <c r="F41" s="56"/>
      <c r="G41" s="56"/>
      <c r="H41" s="56"/>
      <c r="I41" s="56"/>
      <c r="J41" s="71"/>
      <c r="K41" s="71"/>
      <c r="L41" s="71"/>
      <c r="M41" s="72"/>
      <c r="N41" s="73"/>
      <c r="O41" s="78">
        <f t="shared" si="10"/>
        <v>0</v>
      </c>
      <c r="P41" s="75">
        <f t="shared" si="11"/>
        <v>0</v>
      </c>
      <c r="Q41" s="75" t="str">
        <f t="shared" si="2"/>
        <v/>
      </c>
      <c r="R41" s="75" t="str">
        <f t="shared" si="3"/>
        <v/>
      </c>
      <c r="S41" s="75" t="str">
        <f t="shared" si="4"/>
        <v/>
      </c>
      <c r="T41" s="64">
        <f t="shared" si="0"/>
        <v>0</v>
      </c>
      <c r="U41" s="117">
        <f t="shared" si="5"/>
        <v>0</v>
      </c>
      <c r="V41" s="117">
        <f t="shared" si="6"/>
        <v>0</v>
      </c>
      <c r="W41" s="117">
        <f t="shared" si="51"/>
        <v>0</v>
      </c>
      <c r="X41" s="78"/>
      <c r="Y41" s="78"/>
      <c r="Z41" s="78"/>
      <c r="AA41" s="78"/>
      <c r="AB41" s="78"/>
      <c r="AC41" s="118">
        <f t="shared" si="52"/>
        <v>0</v>
      </c>
      <c r="AD41" s="66">
        <f t="shared" si="12"/>
        <v>0</v>
      </c>
      <c r="AE41" s="118"/>
      <c r="AF41" s="66">
        <f t="shared" si="13"/>
        <v>0</v>
      </c>
      <c r="AG41" s="118"/>
      <c r="AH41" s="66">
        <f t="shared" si="14"/>
        <v>0</v>
      </c>
      <c r="AI41" s="118"/>
      <c r="AJ41" s="66">
        <f t="shared" si="15"/>
        <v>0</v>
      </c>
      <c r="AK41" s="118"/>
      <c r="AL41" s="66">
        <f t="shared" si="16"/>
        <v>0</v>
      </c>
      <c r="AM41" s="118"/>
      <c r="AN41" s="66">
        <f t="shared" si="17"/>
        <v>0</v>
      </c>
      <c r="AO41" s="118"/>
      <c r="AP41" s="66">
        <f t="shared" si="18"/>
        <v>0</v>
      </c>
      <c r="AQ41" s="118"/>
      <c r="AR41" s="66">
        <f t="shared" si="19"/>
        <v>0</v>
      </c>
      <c r="AS41" s="118"/>
      <c r="AT41" s="66">
        <f t="shared" si="20"/>
        <v>0</v>
      </c>
      <c r="AU41" s="118"/>
      <c r="AV41" s="66">
        <f t="shared" si="21"/>
        <v>0</v>
      </c>
      <c r="AW41" s="118"/>
      <c r="AX41" s="66">
        <f t="shared" si="22"/>
        <v>0</v>
      </c>
      <c r="AY41" s="118"/>
      <c r="AZ41" s="66">
        <f t="shared" si="23"/>
        <v>0</v>
      </c>
      <c r="BA41" s="118"/>
      <c r="BB41" s="66">
        <f t="shared" si="24"/>
        <v>0</v>
      </c>
      <c r="BC41" s="118"/>
      <c r="BD41" s="66">
        <f t="shared" si="25"/>
        <v>0</v>
      </c>
      <c r="BE41" s="118"/>
      <c r="BF41" s="66">
        <f t="shared" si="26"/>
        <v>0</v>
      </c>
      <c r="BG41" s="118"/>
      <c r="BH41" s="66">
        <f t="shared" si="27"/>
        <v>0</v>
      </c>
      <c r="BI41" s="118"/>
      <c r="BJ41" s="66">
        <f t="shared" si="28"/>
        <v>0</v>
      </c>
      <c r="BK41" s="118"/>
      <c r="BL41" s="66">
        <f t="shared" si="29"/>
        <v>0</v>
      </c>
      <c r="BM41" s="118"/>
      <c r="BN41" s="66">
        <f t="shared" si="30"/>
        <v>0</v>
      </c>
      <c r="BO41" s="118"/>
      <c r="BP41" s="66">
        <f t="shared" si="31"/>
        <v>0</v>
      </c>
      <c r="BQ41" s="118"/>
      <c r="BR41" s="66">
        <f t="shared" si="32"/>
        <v>0</v>
      </c>
      <c r="BS41" s="118"/>
      <c r="BT41" s="66">
        <f t="shared" si="33"/>
        <v>0</v>
      </c>
      <c r="BU41" s="118"/>
      <c r="BV41" s="66">
        <f t="shared" si="34"/>
        <v>0</v>
      </c>
      <c r="BW41" s="118"/>
      <c r="BX41" s="66">
        <f t="shared" si="35"/>
        <v>0</v>
      </c>
      <c r="BY41" s="118"/>
      <c r="BZ41" s="66">
        <f t="shared" si="36"/>
        <v>0</v>
      </c>
      <c r="CA41" s="118"/>
      <c r="CB41" s="66">
        <f t="shared" si="37"/>
        <v>0</v>
      </c>
      <c r="CC41" s="118"/>
      <c r="CD41" s="66">
        <f t="shared" si="38"/>
        <v>0</v>
      </c>
      <c r="CE41" s="118"/>
      <c r="CF41" s="66">
        <f t="shared" si="39"/>
        <v>0</v>
      </c>
      <c r="CG41" s="118"/>
      <c r="CH41" s="66">
        <f t="shared" si="40"/>
        <v>0</v>
      </c>
      <c r="CI41" s="118"/>
      <c r="CJ41" s="66">
        <f t="shared" si="41"/>
        <v>0</v>
      </c>
      <c r="CK41" s="118"/>
      <c r="CL41" s="66">
        <f t="shared" si="42"/>
        <v>0</v>
      </c>
      <c r="CM41" s="118"/>
      <c r="CN41" s="66">
        <f t="shared" si="43"/>
        <v>0</v>
      </c>
      <c r="CO41" s="118"/>
      <c r="CP41" s="66">
        <f t="shared" si="44"/>
        <v>0</v>
      </c>
      <c r="CQ41" s="118"/>
      <c r="CR41" s="66">
        <f t="shared" si="45"/>
        <v>0</v>
      </c>
      <c r="CS41" s="118"/>
      <c r="CT41" s="66">
        <f t="shared" si="46"/>
        <v>0</v>
      </c>
      <c r="CU41" s="118"/>
      <c r="CV41" s="66">
        <f t="shared" si="47"/>
        <v>0</v>
      </c>
      <c r="CW41" s="118"/>
      <c r="CX41" s="66">
        <f t="shared" si="48"/>
        <v>0</v>
      </c>
      <c r="CY41" s="118"/>
      <c r="CZ41" s="66">
        <f t="shared" si="49"/>
        <v>0</v>
      </c>
      <c r="DA41" s="67" t="str">
        <f t="shared" si="53"/>
        <v/>
      </c>
    </row>
    <row r="42" spans="1:105" ht="13.5" x14ac:dyDescent="0.2">
      <c r="A42" s="52">
        <f t="shared" si="50"/>
        <v>35</v>
      </c>
      <c r="B42" s="53"/>
      <c r="C42" s="113"/>
      <c r="D42" s="114"/>
      <c r="E42" s="115"/>
      <c r="F42" s="56"/>
      <c r="G42" s="56"/>
      <c r="H42" s="56"/>
      <c r="I42" s="56"/>
      <c r="J42" s="71"/>
      <c r="K42" s="71"/>
      <c r="L42" s="71"/>
      <c r="M42" s="72"/>
      <c r="N42" s="73"/>
      <c r="O42" s="78">
        <f t="shared" si="10"/>
        <v>0</v>
      </c>
      <c r="P42" s="75">
        <f t="shared" si="11"/>
        <v>0</v>
      </c>
      <c r="Q42" s="75" t="str">
        <f t="shared" si="2"/>
        <v/>
      </c>
      <c r="R42" s="75" t="str">
        <f t="shared" si="3"/>
        <v/>
      </c>
      <c r="S42" s="75" t="str">
        <f t="shared" si="4"/>
        <v/>
      </c>
      <c r="T42" s="64">
        <f t="shared" si="0"/>
        <v>0</v>
      </c>
      <c r="U42" s="117">
        <f t="shared" si="5"/>
        <v>0</v>
      </c>
      <c r="V42" s="117">
        <f t="shared" si="6"/>
        <v>0</v>
      </c>
      <c r="W42" s="117">
        <f t="shared" si="51"/>
        <v>0</v>
      </c>
      <c r="X42" s="78"/>
      <c r="Y42" s="78"/>
      <c r="Z42" s="78"/>
      <c r="AA42" s="78"/>
      <c r="AB42" s="78"/>
      <c r="AC42" s="118">
        <f t="shared" si="52"/>
        <v>0</v>
      </c>
      <c r="AD42" s="66">
        <f t="shared" si="12"/>
        <v>0</v>
      </c>
      <c r="AE42" s="118"/>
      <c r="AF42" s="66">
        <f t="shared" si="13"/>
        <v>0</v>
      </c>
      <c r="AG42" s="118"/>
      <c r="AH42" s="66">
        <f t="shared" si="14"/>
        <v>0</v>
      </c>
      <c r="AI42" s="118"/>
      <c r="AJ42" s="66">
        <f t="shared" si="15"/>
        <v>0</v>
      </c>
      <c r="AK42" s="118"/>
      <c r="AL42" s="66">
        <f t="shared" si="16"/>
        <v>0</v>
      </c>
      <c r="AM42" s="118"/>
      <c r="AN42" s="66">
        <f t="shared" si="17"/>
        <v>0</v>
      </c>
      <c r="AO42" s="118"/>
      <c r="AP42" s="66">
        <f t="shared" si="18"/>
        <v>0</v>
      </c>
      <c r="AQ42" s="118"/>
      <c r="AR42" s="66">
        <f t="shared" si="19"/>
        <v>0</v>
      </c>
      <c r="AS42" s="118"/>
      <c r="AT42" s="66">
        <f t="shared" si="20"/>
        <v>0</v>
      </c>
      <c r="AU42" s="118"/>
      <c r="AV42" s="66">
        <f t="shared" si="21"/>
        <v>0</v>
      </c>
      <c r="AW42" s="118"/>
      <c r="AX42" s="66">
        <f t="shared" si="22"/>
        <v>0</v>
      </c>
      <c r="AY42" s="118"/>
      <c r="AZ42" s="66">
        <f t="shared" si="23"/>
        <v>0</v>
      </c>
      <c r="BA42" s="118"/>
      <c r="BB42" s="66">
        <f t="shared" si="24"/>
        <v>0</v>
      </c>
      <c r="BC42" s="118"/>
      <c r="BD42" s="66">
        <f t="shared" si="25"/>
        <v>0</v>
      </c>
      <c r="BE42" s="118"/>
      <c r="BF42" s="66">
        <f t="shared" si="26"/>
        <v>0</v>
      </c>
      <c r="BG42" s="118"/>
      <c r="BH42" s="66">
        <f t="shared" si="27"/>
        <v>0</v>
      </c>
      <c r="BI42" s="118"/>
      <c r="BJ42" s="66">
        <f t="shared" si="28"/>
        <v>0</v>
      </c>
      <c r="BK42" s="118"/>
      <c r="BL42" s="66">
        <f t="shared" si="29"/>
        <v>0</v>
      </c>
      <c r="BM42" s="118"/>
      <c r="BN42" s="66">
        <f t="shared" si="30"/>
        <v>0</v>
      </c>
      <c r="BO42" s="118"/>
      <c r="BP42" s="66">
        <f t="shared" si="31"/>
        <v>0</v>
      </c>
      <c r="BQ42" s="118"/>
      <c r="BR42" s="66">
        <f t="shared" si="32"/>
        <v>0</v>
      </c>
      <c r="BS42" s="118"/>
      <c r="BT42" s="66">
        <f t="shared" si="33"/>
        <v>0</v>
      </c>
      <c r="BU42" s="118"/>
      <c r="BV42" s="66">
        <f t="shared" si="34"/>
        <v>0</v>
      </c>
      <c r="BW42" s="118"/>
      <c r="BX42" s="66">
        <f t="shared" si="35"/>
        <v>0</v>
      </c>
      <c r="BY42" s="118"/>
      <c r="BZ42" s="66">
        <f t="shared" si="36"/>
        <v>0</v>
      </c>
      <c r="CA42" s="118"/>
      <c r="CB42" s="66">
        <f t="shared" si="37"/>
        <v>0</v>
      </c>
      <c r="CC42" s="118"/>
      <c r="CD42" s="66">
        <f t="shared" si="38"/>
        <v>0</v>
      </c>
      <c r="CE42" s="118"/>
      <c r="CF42" s="66">
        <f t="shared" si="39"/>
        <v>0</v>
      </c>
      <c r="CG42" s="118"/>
      <c r="CH42" s="66">
        <f t="shared" si="40"/>
        <v>0</v>
      </c>
      <c r="CI42" s="118"/>
      <c r="CJ42" s="66">
        <f t="shared" si="41"/>
        <v>0</v>
      </c>
      <c r="CK42" s="118"/>
      <c r="CL42" s="66">
        <f t="shared" si="42"/>
        <v>0</v>
      </c>
      <c r="CM42" s="118"/>
      <c r="CN42" s="66">
        <f t="shared" si="43"/>
        <v>0</v>
      </c>
      <c r="CO42" s="118"/>
      <c r="CP42" s="66">
        <f t="shared" si="44"/>
        <v>0</v>
      </c>
      <c r="CQ42" s="118"/>
      <c r="CR42" s="66">
        <f t="shared" si="45"/>
        <v>0</v>
      </c>
      <c r="CS42" s="118"/>
      <c r="CT42" s="66">
        <f t="shared" si="46"/>
        <v>0</v>
      </c>
      <c r="CU42" s="118"/>
      <c r="CV42" s="66">
        <f t="shared" si="47"/>
        <v>0</v>
      </c>
      <c r="CW42" s="118"/>
      <c r="CX42" s="66">
        <f t="shared" si="48"/>
        <v>0</v>
      </c>
      <c r="CY42" s="118"/>
      <c r="CZ42" s="66">
        <f t="shared" si="49"/>
        <v>0</v>
      </c>
      <c r="DA42" s="67" t="str">
        <f t="shared" si="53"/>
        <v/>
      </c>
    </row>
    <row r="43" spans="1:105" ht="13.5" x14ac:dyDescent="0.2">
      <c r="A43" s="52">
        <f t="shared" si="50"/>
        <v>36</v>
      </c>
      <c r="B43" s="53"/>
      <c r="C43" s="113"/>
      <c r="D43" s="114"/>
      <c r="E43" s="115"/>
      <c r="F43" s="56"/>
      <c r="G43" s="56"/>
      <c r="H43" s="56"/>
      <c r="I43" s="56"/>
      <c r="J43" s="71"/>
      <c r="K43" s="71"/>
      <c r="L43" s="71"/>
      <c r="M43" s="72"/>
      <c r="N43" s="73"/>
      <c r="O43" s="78">
        <f t="shared" si="10"/>
        <v>0</v>
      </c>
      <c r="P43" s="75">
        <f t="shared" si="11"/>
        <v>0</v>
      </c>
      <c r="Q43" s="75" t="str">
        <f t="shared" si="2"/>
        <v/>
      </c>
      <c r="R43" s="75" t="str">
        <f t="shared" si="3"/>
        <v/>
      </c>
      <c r="S43" s="75" t="str">
        <f t="shared" si="4"/>
        <v/>
      </c>
      <c r="T43" s="64">
        <f t="shared" si="0"/>
        <v>0</v>
      </c>
      <c r="U43" s="117">
        <f t="shared" si="5"/>
        <v>0</v>
      </c>
      <c r="V43" s="117">
        <f t="shared" si="6"/>
        <v>0</v>
      </c>
      <c r="W43" s="117">
        <f t="shared" si="51"/>
        <v>0</v>
      </c>
      <c r="X43" s="78"/>
      <c r="Y43" s="78"/>
      <c r="Z43" s="78"/>
      <c r="AA43" s="78"/>
      <c r="AB43" s="78"/>
      <c r="AC43" s="118">
        <f t="shared" si="52"/>
        <v>0</v>
      </c>
      <c r="AD43" s="66">
        <f t="shared" si="12"/>
        <v>0</v>
      </c>
      <c r="AE43" s="118"/>
      <c r="AF43" s="66">
        <f t="shared" si="13"/>
        <v>0</v>
      </c>
      <c r="AG43" s="118"/>
      <c r="AH43" s="66">
        <f t="shared" si="14"/>
        <v>0</v>
      </c>
      <c r="AI43" s="118"/>
      <c r="AJ43" s="66">
        <f t="shared" si="15"/>
        <v>0</v>
      </c>
      <c r="AK43" s="118"/>
      <c r="AL43" s="66">
        <f t="shared" si="16"/>
        <v>0</v>
      </c>
      <c r="AM43" s="118"/>
      <c r="AN43" s="66">
        <f t="shared" si="17"/>
        <v>0</v>
      </c>
      <c r="AO43" s="118"/>
      <c r="AP43" s="66">
        <f t="shared" si="18"/>
        <v>0</v>
      </c>
      <c r="AQ43" s="118"/>
      <c r="AR43" s="66">
        <f t="shared" si="19"/>
        <v>0</v>
      </c>
      <c r="AS43" s="118"/>
      <c r="AT43" s="66">
        <f t="shared" si="20"/>
        <v>0</v>
      </c>
      <c r="AU43" s="118"/>
      <c r="AV43" s="66">
        <f t="shared" si="21"/>
        <v>0</v>
      </c>
      <c r="AW43" s="118"/>
      <c r="AX43" s="66">
        <f t="shared" si="22"/>
        <v>0</v>
      </c>
      <c r="AY43" s="118"/>
      <c r="AZ43" s="66">
        <f t="shared" si="23"/>
        <v>0</v>
      </c>
      <c r="BA43" s="118"/>
      <c r="BB43" s="66">
        <f t="shared" si="24"/>
        <v>0</v>
      </c>
      <c r="BC43" s="118"/>
      <c r="BD43" s="66">
        <f t="shared" si="25"/>
        <v>0</v>
      </c>
      <c r="BE43" s="118"/>
      <c r="BF43" s="66">
        <f t="shared" si="26"/>
        <v>0</v>
      </c>
      <c r="BG43" s="118"/>
      <c r="BH43" s="66">
        <f t="shared" si="27"/>
        <v>0</v>
      </c>
      <c r="BI43" s="118"/>
      <c r="BJ43" s="66">
        <f t="shared" si="28"/>
        <v>0</v>
      </c>
      <c r="BK43" s="118"/>
      <c r="BL43" s="66">
        <f t="shared" si="29"/>
        <v>0</v>
      </c>
      <c r="BM43" s="118"/>
      <c r="BN43" s="66">
        <f t="shared" si="30"/>
        <v>0</v>
      </c>
      <c r="BO43" s="118"/>
      <c r="BP43" s="66">
        <f t="shared" si="31"/>
        <v>0</v>
      </c>
      <c r="BQ43" s="118"/>
      <c r="BR43" s="66">
        <f t="shared" si="32"/>
        <v>0</v>
      </c>
      <c r="BS43" s="118"/>
      <c r="BT43" s="66">
        <f t="shared" si="33"/>
        <v>0</v>
      </c>
      <c r="BU43" s="118"/>
      <c r="BV43" s="66">
        <f t="shared" si="34"/>
        <v>0</v>
      </c>
      <c r="BW43" s="118"/>
      <c r="BX43" s="66">
        <f t="shared" si="35"/>
        <v>0</v>
      </c>
      <c r="BY43" s="118"/>
      <c r="BZ43" s="66">
        <f t="shared" si="36"/>
        <v>0</v>
      </c>
      <c r="CA43" s="118"/>
      <c r="CB43" s="66">
        <f t="shared" si="37"/>
        <v>0</v>
      </c>
      <c r="CC43" s="118"/>
      <c r="CD43" s="66">
        <f t="shared" si="38"/>
        <v>0</v>
      </c>
      <c r="CE43" s="118"/>
      <c r="CF43" s="66">
        <f t="shared" si="39"/>
        <v>0</v>
      </c>
      <c r="CG43" s="118"/>
      <c r="CH43" s="66">
        <f t="shared" si="40"/>
        <v>0</v>
      </c>
      <c r="CI43" s="118"/>
      <c r="CJ43" s="66">
        <f t="shared" si="41"/>
        <v>0</v>
      </c>
      <c r="CK43" s="118"/>
      <c r="CL43" s="66">
        <f t="shared" si="42"/>
        <v>0</v>
      </c>
      <c r="CM43" s="118"/>
      <c r="CN43" s="66">
        <f t="shared" si="43"/>
        <v>0</v>
      </c>
      <c r="CO43" s="118"/>
      <c r="CP43" s="66">
        <f t="shared" si="44"/>
        <v>0</v>
      </c>
      <c r="CQ43" s="118"/>
      <c r="CR43" s="66">
        <f t="shared" si="45"/>
        <v>0</v>
      </c>
      <c r="CS43" s="118"/>
      <c r="CT43" s="66">
        <f t="shared" si="46"/>
        <v>0</v>
      </c>
      <c r="CU43" s="118"/>
      <c r="CV43" s="66">
        <f t="shared" si="47"/>
        <v>0</v>
      </c>
      <c r="CW43" s="118"/>
      <c r="CX43" s="66">
        <f t="shared" si="48"/>
        <v>0</v>
      </c>
      <c r="CY43" s="118"/>
      <c r="CZ43" s="66">
        <f t="shared" si="49"/>
        <v>0</v>
      </c>
      <c r="DA43" s="67" t="str">
        <f t="shared" si="53"/>
        <v/>
      </c>
    </row>
    <row r="44" spans="1:105" ht="13.5" x14ac:dyDescent="0.2">
      <c r="A44" s="52">
        <f t="shared" si="50"/>
        <v>37</v>
      </c>
      <c r="B44" s="53"/>
      <c r="C44" s="113"/>
      <c r="D44" s="114"/>
      <c r="E44" s="115"/>
      <c r="F44" s="56"/>
      <c r="G44" s="56"/>
      <c r="H44" s="56"/>
      <c r="I44" s="56"/>
      <c r="J44" s="71"/>
      <c r="K44" s="71"/>
      <c r="L44" s="71"/>
      <c r="M44" s="72"/>
      <c r="N44" s="73"/>
      <c r="O44" s="78">
        <f t="shared" si="10"/>
        <v>0</v>
      </c>
      <c r="P44" s="75">
        <f t="shared" si="11"/>
        <v>0</v>
      </c>
      <c r="Q44" s="75" t="str">
        <f t="shared" si="2"/>
        <v/>
      </c>
      <c r="R44" s="75" t="str">
        <f t="shared" si="3"/>
        <v/>
      </c>
      <c r="S44" s="75" t="str">
        <f t="shared" si="4"/>
        <v/>
      </c>
      <c r="T44" s="64">
        <f t="shared" si="0"/>
        <v>0</v>
      </c>
      <c r="U44" s="117">
        <f t="shared" si="5"/>
        <v>0</v>
      </c>
      <c r="V44" s="117">
        <f t="shared" si="6"/>
        <v>0</v>
      </c>
      <c r="W44" s="117">
        <f t="shared" si="51"/>
        <v>0</v>
      </c>
      <c r="X44" s="78"/>
      <c r="Y44" s="78"/>
      <c r="Z44" s="78"/>
      <c r="AA44" s="78"/>
      <c r="AB44" s="78"/>
      <c r="AC44" s="118">
        <f t="shared" si="52"/>
        <v>0</v>
      </c>
      <c r="AD44" s="66">
        <f t="shared" si="12"/>
        <v>0</v>
      </c>
      <c r="AE44" s="118"/>
      <c r="AF44" s="66">
        <f t="shared" si="13"/>
        <v>0</v>
      </c>
      <c r="AG44" s="118"/>
      <c r="AH44" s="66">
        <f t="shared" si="14"/>
        <v>0</v>
      </c>
      <c r="AI44" s="118"/>
      <c r="AJ44" s="66">
        <f t="shared" si="15"/>
        <v>0</v>
      </c>
      <c r="AK44" s="118"/>
      <c r="AL44" s="66">
        <f t="shared" si="16"/>
        <v>0</v>
      </c>
      <c r="AM44" s="118"/>
      <c r="AN44" s="66">
        <f t="shared" si="17"/>
        <v>0</v>
      </c>
      <c r="AO44" s="118"/>
      <c r="AP44" s="66">
        <f t="shared" si="18"/>
        <v>0</v>
      </c>
      <c r="AQ44" s="118"/>
      <c r="AR44" s="66">
        <f t="shared" si="19"/>
        <v>0</v>
      </c>
      <c r="AS44" s="118"/>
      <c r="AT44" s="66">
        <f t="shared" si="20"/>
        <v>0</v>
      </c>
      <c r="AU44" s="118"/>
      <c r="AV44" s="66">
        <f t="shared" si="21"/>
        <v>0</v>
      </c>
      <c r="AW44" s="118"/>
      <c r="AX44" s="66">
        <f t="shared" si="22"/>
        <v>0</v>
      </c>
      <c r="AY44" s="118"/>
      <c r="AZ44" s="66">
        <f t="shared" si="23"/>
        <v>0</v>
      </c>
      <c r="BA44" s="118"/>
      <c r="BB44" s="66">
        <f t="shared" si="24"/>
        <v>0</v>
      </c>
      <c r="BC44" s="118"/>
      <c r="BD44" s="66">
        <f t="shared" si="25"/>
        <v>0</v>
      </c>
      <c r="BE44" s="118"/>
      <c r="BF44" s="66">
        <f t="shared" si="26"/>
        <v>0</v>
      </c>
      <c r="BG44" s="118"/>
      <c r="BH44" s="66">
        <f t="shared" si="27"/>
        <v>0</v>
      </c>
      <c r="BI44" s="118"/>
      <c r="BJ44" s="66">
        <f t="shared" si="28"/>
        <v>0</v>
      </c>
      <c r="BK44" s="118"/>
      <c r="BL44" s="66">
        <f t="shared" si="29"/>
        <v>0</v>
      </c>
      <c r="BM44" s="118"/>
      <c r="BN44" s="66">
        <f t="shared" si="30"/>
        <v>0</v>
      </c>
      <c r="BO44" s="118"/>
      <c r="BP44" s="66">
        <f t="shared" si="31"/>
        <v>0</v>
      </c>
      <c r="BQ44" s="118"/>
      <c r="BR44" s="66">
        <f t="shared" si="32"/>
        <v>0</v>
      </c>
      <c r="BS44" s="118"/>
      <c r="BT44" s="66">
        <f t="shared" si="33"/>
        <v>0</v>
      </c>
      <c r="BU44" s="118"/>
      <c r="BV44" s="66">
        <f t="shared" si="34"/>
        <v>0</v>
      </c>
      <c r="BW44" s="118"/>
      <c r="BX44" s="66">
        <f t="shared" si="35"/>
        <v>0</v>
      </c>
      <c r="BY44" s="118"/>
      <c r="BZ44" s="66">
        <f t="shared" si="36"/>
        <v>0</v>
      </c>
      <c r="CA44" s="118"/>
      <c r="CB44" s="66">
        <f t="shared" si="37"/>
        <v>0</v>
      </c>
      <c r="CC44" s="118"/>
      <c r="CD44" s="66">
        <f t="shared" si="38"/>
        <v>0</v>
      </c>
      <c r="CE44" s="118"/>
      <c r="CF44" s="66">
        <f t="shared" si="39"/>
        <v>0</v>
      </c>
      <c r="CG44" s="118"/>
      <c r="CH44" s="66">
        <f t="shared" si="40"/>
        <v>0</v>
      </c>
      <c r="CI44" s="118"/>
      <c r="CJ44" s="66">
        <f t="shared" si="41"/>
        <v>0</v>
      </c>
      <c r="CK44" s="118"/>
      <c r="CL44" s="66">
        <f t="shared" si="42"/>
        <v>0</v>
      </c>
      <c r="CM44" s="118"/>
      <c r="CN44" s="66">
        <f t="shared" si="43"/>
        <v>0</v>
      </c>
      <c r="CO44" s="118"/>
      <c r="CP44" s="66">
        <f t="shared" si="44"/>
        <v>0</v>
      </c>
      <c r="CQ44" s="118"/>
      <c r="CR44" s="66">
        <f t="shared" si="45"/>
        <v>0</v>
      </c>
      <c r="CS44" s="118"/>
      <c r="CT44" s="66">
        <f t="shared" si="46"/>
        <v>0</v>
      </c>
      <c r="CU44" s="118"/>
      <c r="CV44" s="66">
        <f t="shared" si="47"/>
        <v>0</v>
      </c>
      <c r="CW44" s="118"/>
      <c r="CX44" s="66">
        <f t="shared" si="48"/>
        <v>0</v>
      </c>
      <c r="CY44" s="118"/>
      <c r="CZ44" s="66">
        <f t="shared" si="49"/>
        <v>0</v>
      </c>
      <c r="DA44" s="67" t="str">
        <f t="shared" si="53"/>
        <v/>
      </c>
    </row>
    <row r="45" spans="1:105" ht="13.5" x14ac:dyDescent="0.2">
      <c r="A45" s="52">
        <f t="shared" si="50"/>
        <v>38</v>
      </c>
      <c r="B45" s="53"/>
      <c r="C45" s="113"/>
      <c r="D45" s="114"/>
      <c r="E45" s="115"/>
      <c r="F45" s="56"/>
      <c r="G45" s="56"/>
      <c r="H45" s="56"/>
      <c r="I45" s="56"/>
      <c r="J45" s="71"/>
      <c r="K45" s="71"/>
      <c r="L45" s="71"/>
      <c r="M45" s="72"/>
      <c r="N45" s="73"/>
      <c r="O45" s="78">
        <f t="shared" si="10"/>
        <v>0</v>
      </c>
      <c r="P45" s="75">
        <f t="shared" si="11"/>
        <v>0</v>
      </c>
      <c r="Q45" s="75" t="str">
        <f t="shared" si="2"/>
        <v/>
      </c>
      <c r="R45" s="75" t="str">
        <f t="shared" si="3"/>
        <v/>
      </c>
      <c r="S45" s="75" t="str">
        <f t="shared" si="4"/>
        <v/>
      </c>
      <c r="T45" s="64">
        <f t="shared" si="0"/>
        <v>0</v>
      </c>
      <c r="U45" s="117">
        <f t="shared" si="5"/>
        <v>0</v>
      </c>
      <c r="V45" s="117">
        <f t="shared" si="6"/>
        <v>0</v>
      </c>
      <c r="W45" s="117">
        <f t="shared" si="51"/>
        <v>0</v>
      </c>
      <c r="X45" s="78"/>
      <c r="Y45" s="78"/>
      <c r="Z45" s="78"/>
      <c r="AA45" s="78"/>
      <c r="AB45" s="78"/>
      <c r="AC45" s="118">
        <f t="shared" si="52"/>
        <v>0</v>
      </c>
      <c r="AD45" s="66">
        <f t="shared" si="12"/>
        <v>0</v>
      </c>
      <c r="AE45" s="118"/>
      <c r="AF45" s="66">
        <f t="shared" si="13"/>
        <v>0</v>
      </c>
      <c r="AG45" s="118"/>
      <c r="AH45" s="66">
        <f t="shared" si="14"/>
        <v>0</v>
      </c>
      <c r="AI45" s="118"/>
      <c r="AJ45" s="66">
        <f t="shared" si="15"/>
        <v>0</v>
      </c>
      <c r="AK45" s="118"/>
      <c r="AL45" s="66">
        <f t="shared" si="16"/>
        <v>0</v>
      </c>
      <c r="AM45" s="118"/>
      <c r="AN45" s="66">
        <f t="shared" si="17"/>
        <v>0</v>
      </c>
      <c r="AO45" s="118"/>
      <c r="AP45" s="66">
        <f t="shared" si="18"/>
        <v>0</v>
      </c>
      <c r="AQ45" s="118"/>
      <c r="AR45" s="66">
        <f t="shared" si="19"/>
        <v>0</v>
      </c>
      <c r="AS45" s="118"/>
      <c r="AT45" s="66">
        <f t="shared" si="20"/>
        <v>0</v>
      </c>
      <c r="AU45" s="118"/>
      <c r="AV45" s="66">
        <f t="shared" si="21"/>
        <v>0</v>
      </c>
      <c r="AW45" s="118"/>
      <c r="AX45" s="66">
        <f t="shared" si="22"/>
        <v>0</v>
      </c>
      <c r="AY45" s="118"/>
      <c r="AZ45" s="66">
        <f t="shared" si="23"/>
        <v>0</v>
      </c>
      <c r="BA45" s="118"/>
      <c r="BB45" s="66">
        <f t="shared" si="24"/>
        <v>0</v>
      </c>
      <c r="BC45" s="118"/>
      <c r="BD45" s="66">
        <f t="shared" si="25"/>
        <v>0</v>
      </c>
      <c r="BE45" s="118"/>
      <c r="BF45" s="66">
        <f t="shared" si="26"/>
        <v>0</v>
      </c>
      <c r="BG45" s="118"/>
      <c r="BH45" s="66">
        <f t="shared" si="27"/>
        <v>0</v>
      </c>
      <c r="BI45" s="118"/>
      <c r="BJ45" s="66">
        <f t="shared" si="28"/>
        <v>0</v>
      </c>
      <c r="BK45" s="118"/>
      <c r="BL45" s="66">
        <f t="shared" si="29"/>
        <v>0</v>
      </c>
      <c r="BM45" s="118"/>
      <c r="BN45" s="66">
        <f t="shared" si="30"/>
        <v>0</v>
      </c>
      <c r="BO45" s="118"/>
      <c r="BP45" s="66">
        <f t="shared" si="31"/>
        <v>0</v>
      </c>
      <c r="BQ45" s="118"/>
      <c r="BR45" s="66">
        <f t="shared" si="32"/>
        <v>0</v>
      </c>
      <c r="BS45" s="118"/>
      <c r="BT45" s="66">
        <f t="shared" si="33"/>
        <v>0</v>
      </c>
      <c r="BU45" s="118"/>
      <c r="BV45" s="66">
        <f t="shared" si="34"/>
        <v>0</v>
      </c>
      <c r="BW45" s="118"/>
      <c r="BX45" s="66">
        <f t="shared" si="35"/>
        <v>0</v>
      </c>
      <c r="BY45" s="118"/>
      <c r="BZ45" s="66">
        <f t="shared" si="36"/>
        <v>0</v>
      </c>
      <c r="CA45" s="118"/>
      <c r="CB45" s="66">
        <f t="shared" si="37"/>
        <v>0</v>
      </c>
      <c r="CC45" s="118"/>
      <c r="CD45" s="66">
        <f t="shared" si="38"/>
        <v>0</v>
      </c>
      <c r="CE45" s="118"/>
      <c r="CF45" s="66">
        <f t="shared" si="39"/>
        <v>0</v>
      </c>
      <c r="CG45" s="118"/>
      <c r="CH45" s="66">
        <f t="shared" si="40"/>
        <v>0</v>
      </c>
      <c r="CI45" s="118"/>
      <c r="CJ45" s="66">
        <f t="shared" si="41"/>
        <v>0</v>
      </c>
      <c r="CK45" s="118"/>
      <c r="CL45" s="66">
        <f t="shared" si="42"/>
        <v>0</v>
      </c>
      <c r="CM45" s="118"/>
      <c r="CN45" s="66">
        <f t="shared" si="43"/>
        <v>0</v>
      </c>
      <c r="CO45" s="118"/>
      <c r="CP45" s="66">
        <f t="shared" si="44"/>
        <v>0</v>
      </c>
      <c r="CQ45" s="118"/>
      <c r="CR45" s="66">
        <f t="shared" si="45"/>
        <v>0</v>
      </c>
      <c r="CS45" s="118"/>
      <c r="CT45" s="66">
        <f t="shared" si="46"/>
        <v>0</v>
      </c>
      <c r="CU45" s="118"/>
      <c r="CV45" s="66">
        <f t="shared" si="47"/>
        <v>0</v>
      </c>
      <c r="CW45" s="118"/>
      <c r="CX45" s="66">
        <f t="shared" si="48"/>
        <v>0</v>
      </c>
      <c r="CY45" s="118"/>
      <c r="CZ45" s="66">
        <f t="shared" si="49"/>
        <v>0</v>
      </c>
      <c r="DA45" s="67" t="str">
        <f t="shared" si="53"/>
        <v/>
      </c>
    </row>
    <row r="46" spans="1:105" ht="13.5" x14ac:dyDescent="0.2">
      <c r="A46" s="52">
        <f t="shared" si="50"/>
        <v>39</v>
      </c>
      <c r="B46" s="53"/>
      <c r="C46" s="113"/>
      <c r="D46" s="114"/>
      <c r="E46" s="115"/>
      <c r="F46" s="56"/>
      <c r="G46" s="56"/>
      <c r="H46" s="56"/>
      <c r="I46" s="56"/>
      <c r="J46" s="71"/>
      <c r="K46" s="71"/>
      <c r="L46" s="71"/>
      <c r="M46" s="72"/>
      <c r="N46" s="73"/>
      <c r="O46" s="78">
        <f t="shared" si="10"/>
        <v>0</v>
      </c>
      <c r="P46" s="75">
        <f t="shared" si="11"/>
        <v>0</v>
      </c>
      <c r="Q46" s="75" t="str">
        <f t="shared" si="2"/>
        <v/>
      </c>
      <c r="R46" s="75" t="str">
        <f t="shared" si="3"/>
        <v/>
      </c>
      <c r="S46" s="75" t="str">
        <f t="shared" si="4"/>
        <v/>
      </c>
      <c r="T46" s="64">
        <f t="shared" si="0"/>
        <v>0</v>
      </c>
      <c r="U46" s="117">
        <f t="shared" si="5"/>
        <v>0</v>
      </c>
      <c r="V46" s="117">
        <f t="shared" si="6"/>
        <v>0</v>
      </c>
      <c r="W46" s="117">
        <f t="shared" si="51"/>
        <v>0</v>
      </c>
      <c r="X46" s="78"/>
      <c r="Y46" s="78"/>
      <c r="Z46" s="78"/>
      <c r="AA46" s="78"/>
      <c r="AB46" s="78"/>
      <c r="AC46" s="118">
        <f t="shared" si="52"/>
        <v>0</v>
      </c>
      <c r="AD46" s="66">
        <f t="shared" si="12"/>
        <v>0</v>
      </c>
      <c r="AE46" s="118"/>
      <c r="AF46" s="66">
        <f t="shared" si="13"/>
        <v>0</v>
      </c>
      <c r="AG46" s="118"/>
      <c r="AH46" s="66">
        <f t="shared" si="14"/>
        <v>0</v>
      </c>
      <c r="AI46" s="118"/>
      <c r="AJ46" s="66">
        <f t="shared" si="15"/>
        <v>0</v>
      </c>
      <c r="AK46" s="118"/>
      <c r="AL46" s="66">
        <f t="shared" si="16"/>
        <v>0</v>
      </c>
      <c r="AM46" s="118"/>
      <c r="AN46" s="66">
        <f t="shared" si="17"/>
        <v>0</v>
      </c>
      <c r="AO46" s="118"/>
      <c r="AP46" s="66">
        <f t="shared" si="18"/>
        <v>0</v>
      </c>
      <c r="AQ46" s="118"/>
      <c r="AR46" s="66">
        <f t="shared" si="19"/>
        <v>0</v>
      </c>
      <c r="AS46" s="118"/>
      <c r="AT46" s="66">
        <f t="shared" si="20"/>
        <v>0</v>
      </c>
      <c r="AU46" s="118"/>
      <c r="AV46" s="66">
        <f t="shared" si="21"/>
        <v>0</v>
      </c>
      <c r="AW46" s="118"/>
      <c r="AX46" s="66">
        <f t="shared" si="22"/>
        <v>0</v>
      </c>
      <c r="AY46" s="118"/>
      <c r="AZ46" s="66">
        <f t="shared" si="23"/>
        <v>0</v>
      </c>
      <c r="BA46" s="118"/>
      <c r="BB46" s="66">
        <f t="shared" si="24"/>
        <v>0</v>
      </c>
      <c r="BC46" s="118"/>
      <c r="BD46" s="66">
        <f t="shared" si="25"/>
        <v>0</v>
      </c>
      <c r="BE46" s="118"/>
      <c r="BF46" s="66">
        <f t="shared" si="26"/>
        <v>0</v>
      </c>
      <c r="BG46" s="118"/>
      <c r="BH46" s="66">
        <f t="shared" si="27"/>
        <v>0</v>
      </c>
      <c r="BI46" s="118"/>
      <c r="BJ46" s="66">
        <f t="shared" si="28"/>
        <v>0</v>
      </c>
      <c r="BK46" s="118"/>
      <c r="BL46" s="66">
        <f t="shared" si="29"/>
        <v>0</v>
      </c>
      <c r="BM46" s="118"/>
      <c r="BN46" s="66">
        <f t="shared" si="30"/>
        <v>0</v>
      </c>
      <c r="BO46" s="118"/>
      <c r="BP46" s="66">
        <f t="shared" si="31"/>
        <v>0</v>
      </c>
      <c r="BQ46" s="118"/>
      <c r="BR46" s="66">
        <f t="shared" si="32"/>
        <v>0</v>
      </c>
      <c r="BS46" s="118"/>
      <c r="BT46" s="66">
        <f t="shared" si="33"/>
        <v>0</v>
      </c>
      <c r="BU46" s="118"/>
      <c r="BV46" s="66">
        <f t="shared" si="34"/>
        <v>0</v>
      </c>
      <c r="BW46" s="118"/>
      <c r="BX46" s="66">
        <f t="shared" si="35"/>
        <v>0</v>
      </c>
      <c r="BY46" s="118"/>
      <c r="BZ46" s="66">
        <f t="shared" si="36"/>
        <v>0</v>
      </c>
      <c r="CA46" s="118"/>
      <c r="CB46" s="66">
        <f t="shared" si="37"/>
        <v>0</v>
      </c>
      <c r="CC46" s="118"/>
      <c r="CD46" s="66">
        <f t="shared" si="38"/>
        <v>0</v>
      </c>
      <c r="CE46" s="118"/>
      <c r="CF46" s="66">
        <f t="shared" si="39"/>
        <v>0</v>
      </c>
      <c r="CG46" s="118"/>
      <c r="CH46" s="66">
        <f t="shared" si="40"/>
        <v>0</v>
      </c>
      <c r="CI46" s="118"/>
      <c r="CJ46" s="66">
        <f t="shared" si="41"/>
        <v>0</v>
      </c>
      <c r="CK46" s="118"/>
      <c r="CL46" s="66">
        <f t="shared" si="42"/>
        <v>0</v>
      </c>
      <c r="CM46" s="118"/>
      <c r="CN46" s="66">
        <f t="shared" si="43"/>
        <v>0</v>
      </c>
      <c r="CO46" s="118"/>
      <c r="CP46" s="66">
        <f t="shared" si="44"/>
        <v>0</v>
      </c>
      <c r="CQ46" s="118"/>
      <c r="CR46" s="66">
        <f t="shared" si="45"/>
        <v>0</v>
      </c>
      <c r="CS46" s="118"/>
      <c r="CT46" s="66">
        <f t="shared" si="46"/>
        <v>0</v>
      </c>
      <c r="CU46" s="118"/>
      <c r="CV46" s="66">
        <f t="shared" si="47"/>
        <v>0</v>
      </c>
      <c r="CW46" s="118"/>
      <c r="CX46" s="66">
        <f t="shared" si="48"/>
        <v>0</v>
      </c>
      <c r="CY46" s="118"/>
      <c r="CZ46" s="66">
        <f t="shared" si="49"/>
        <v>0</v>
      </c>
      <c r="DA46" s="67" t="str">
        <f t="shared" si="53"/>
        <v/>
      </c>
    </row>
    <row r="47" spans="1:105" ht="13.5" x14ac:dyDescent="0.2">
      <c r="A47" s="52">
        <f t="shared" si="50"/>
        <v>40</v>
      </c>
      <c r="B47" s="53"/>
      <c r="C47" s="113"/>
      <c r="D47" s="114"/>
      <c r="E47" s="115"/>
      <c r="F47" s="56"/>
      <c r="G47" s="56"/>
      <c r="H47" s="56"/>
      <c r="I47" s="56"/>
      <c r="J47" s="71"/>
      <c r="K47" s="71"/>
      <c r="L47" s="71"/>
      <c r="M47" s="72"/>
      <c r="N47" s="73"/>
      <c r="O47" s="78">
        <f t="shared" si="10"/>
        <v>0</v>
      </c>
      <c r="P47" s="75">
        <f t="shared" si="11"/>
        <v>0</v>
      </c>
      <c r="Q47" s="75" t="str">
        <f t="shared" si="2"/>
        <v/>
      </c>
      <c r="R47" s="75" t="str">
        <f t="shared" si="3"/>
        <v/>
      </c>
      <c r="S47" s="75" t="str">
        <f t="shared" si="4"/>
        <v/>
      </c>
      <c r="T47" s="64">
        <f t="shared" si="0"/>
        <v>0</v>
      </c>
      <c r="U47" s="117">
        <f t="shared" si="5"/>
        <v>0</v>
      </c>
      <c r="V47" s="117">
        <f t="shared" si="6"/>
        <v>0</v>
      </c>
      <c r="W47" s="117">
        <f t="shared" si="51"/>
        <v>0</v>
      </c>
      <c r="X47" s="78"/>
      <c r="Y47" s="78"/>
      <c r="Z47" s="78"/>
      <c r="AA47" s="78"/>
      <c r="AB47" s="78"/>
      <c r="AC47" s="118">
        <f t="shared" si="52"/>
        <v>0</v>
      </c>
      <c r="AD47" s="66">
        <f t="shared" si="12"/>
        <v>0</v>
      </c>
      <c r="AE47" s="118"/>
      <c r="AF47" s="66">
        <f t="shared" si="13"/>
        <v>0</v>
      </c>
      <c r="AG47" s="118"/>
      <c r="AH47" s="66">
        <f t="shared" si="14"/>
        <v>0</v>
      </c>
      <c r="AI47" s="118"/>
      <c r="AJ47" s="66">
        <f t="shared" si="15"/>
        <v>0</v>
      </c>
      <c r="AK47" s="118"/>
      <c r="AL47" s="66">
        <f t="shared" si="16"/>
        <v>0</v>
      </c>
      <c r="AM47" s="118"/>
      <c r="AN47" s="66">
        <f t="shared" si="17"/>
        <v>0</v>
      </c>
      <c r="AO47" s="118"/>
      <c r="AP47" s="66">
        <f t="shared" si="18"/>
        <v>0</v>
      </c>
      <c r="AQ47" s="118"/>
      <c r="AR47" s="66">
        <f t="shared" si="19"/>
        <v>0</v>
      </c>
      <c r="AS47" s="118"/>
      <c r="AT47" s="66">
        <f t="shared" si="20"/>
        <v>0</v>
      </c>
      <c r="AU47" s="118"/>
      <c r="AV47" s="66">
        <f t="shared" si="21"/>
        <v>0</v>
      </c>
      <c r="AW47" s="118"/>
      <c r="AX47" s="66">
        <f t="shared" si="22"/>
        <v>0</v>
      </c>
      <c r="AY47" s="118"/>
      <c r="AZ47" s="66">
        <f t="shared" si="23"/>
        <v>0</v>
      </c>
      <c r="BA47" s="118"/>
      <c r="BB47" s="66">
        <f t="shared" si="24"/>
        <v>0</v>
      </c>
      <c r="BC47" s="118"/>
      <c r="BD47" s="66">
        <f t="shared" si="25"/>
        <v>0</v>
      </c>
      <c r="BE47" s="118"/>
      <c r="BF47" s="66">
        <f t="shared" si="26"/>
        <v>0</v>
      </c>
      <c r="BG47" s="118"/>
      <c r="BH47" s="66">
        <f t="shared" si="27"/>
        <v>0</v>
      </c>
      <c r="BI47" s="118"/>
      <c r="BJ47" s="66">
        <f t="shared" si="28"/>
        <v>0</v>
      </c>
      <c r="BK47" s="118"/>
      <c r="BL47" s="66">
        <f t="shared" si="29"/>
        <v>0</v>
      </c>
      <c r="BM47" s="118"/>
      <c r="BN47" s="66">
        <f t="shared" si="30"/>
        <v>0</v>
      </c>
      <c r="BO47" s="118"/>
      <c r="BP47" s="66">
        <f t="shared" si="31"/>
        <v>0</v>
      </c>
      <c r="BQ47" s="118"/>
      <c r="BR47" s="66">
        <f t="shared" si="32"/>
        <v>0</v>
      </c>
      <c r="BS47" s="118"/>
      <c r="BT47" s="66">
        <f t="shared" si="33"/>
        <v>0</v>
      </c>
      <c r="BU47" s="118"/>
      <c r="BV47" s="66">
        <f t="shared" si="34"/>
        <v>0</v>
      </c>
      <c r="BW47" s="118"/>
      <c r="BX47" s="66">
        <f t="shared" si="35"/>
        <v>0</v>
      </c>
      <c r="BY47" s="118"/>
      <c r="BZ47" s="66">
        <f t="shared" si="36"/>
        <v>0</v>
      </c>
      <c r="CA47" s="118"/>
      <c r="CB47" s="66">
        <f t="shared" si="37"/>
        <v>0</v>
      </c>
      <c r="CC47" s="118"/>
      <c r="CD47" s="66">
        <f t="shared" si="38"/>
        <v>0</v>
      </c>
      <c r="CE47" s="118"/>
      <c r="CF47" s="66">
        <f t="shared" si="39"/>
        <v>0</v>
      </c>
      <c r="CG47" s="118"/>
      <c r="CH47" s="66">
        <f t="shared" si="40"/>
        <v>0</v>
      </c>
      <c r="CI47" s="118"/>
      <c r="CJ47" s="66">
        <f t="shared" si="41"/>
        <v>0</v>
      </c>
      <c r="CK47" s="118"/>
      <c r="CL47" s="66">
        <f t="shared" si="42"/>
        <v>0</v>
      </c>
      <c r="CM47" s="118"/>
      <c r="CN47" s="66">
        <f t="shared" si="43"/>
        <v>0</v>
      </c>
      <c r="CO47" s="118"/>
      <c r="CP47" s="66">
        <f t="shared" si="44"/>
        <v>0</v>
      </c>
      <c r="CQ47" s="118"/>
      <c r="CR47" s="66">
        <f t="shared" si="45"/>
        <v>0</v>
      </c>
      <c r="CS47" s="118"/>
      <c r="CT47" s="66">
        <f t="shared" si="46"/>
        <v>0</v>
      </c>
      <c r="CU47" s="118"/>
      <c r="CV47" s="66">
        <f t="shared" si="47"/>
        <v>0</v>
      </c>
      <c r="CW47" s="118"/>
      <c r="CX47" s="66">
        <f t="shared" si="48"/>
        <v>0</v>
      </c>
      <c r="CY47" s="118"/>
      <c r="CZ47" s="66">
        <f t="shared" si="49"/>
        <v>0</v>
      </c>
      <c r="DA47" s="67" t="str">
        <f t="shared" si="53"/>
        <v/>
      </c>
    </row>
    <row r="48" spans="1:105" ht="13.5" x14ac:dyDescent="0.2">
      <c r="A48" s="52">
        <f t="shared" si="50"/>
        <v>41</v>
      </c>
      <c r="B48" s="53"/>
      <c r="C48" s="113"/>
      <c r="D48" s="114"/>
      <c r="E48" s="115"/>
      <c r="F48" s="56"/>
      <c r="G48" s="56"/>
      <c r="H48" s="56"/>
      <c r="I48" s="56"/>
      <c r="J48" s="71"/>
      <c r="K48" s="71"/>
      <c r="L48" s="71"/>
      <c r="M48" s="72"/>
      <c r="N48" s="73"/>
      <c r="O48" s="78">
        <f t="shared" si="10"/>
        <v>0</v>
      </c>
      <c r="P48" s="75">
        <f t="shared" si="11"/>
        <v>0</v>
      </c>
      <c r="Q48" s="75" t="str">
        <f t="shared" si="2"/>
        <v/>
      </c>
      <c r="R48" s="75" t="str">
        <f t="shared" si="3"/>
        <v/>
      </c>
      <c r="S48" s="75" t="str">
        <f t="shared" si="4"/>
        <v/>
      </c>
      <c r="T48" s="64">
        <f t="shared" si="0"/>
        <v>0</v>
      </c>
      <c r="U48" s="117">
        <f t="shared" si="5"/>
        <v>0</v>
      </c>
      <c r="V48" s="117">
        <f t="shared" si="6"/>
        <v>0</v>
      </c>
      <c r="W48" s="117">
        <f t="shared" si="51"/>
        <v>0</v>
      </c>
      <c r="X48" s="78"/>
      <c r="Y48" s="78"/>
      <c r="Z48" s="78"/>
      <c r="AA48" s="78"/>
      <c r="AB48" s="78"/>
      <c r="AC48" s="118">
        <f t="shared" si="52"/>
        <v>0</v>
      </c>
      <c r="AD48" s="66">
        <f t="shared" si="12"/>
        <v>0</v>
      </c>
      <c r="AE48" s="118"/>
      <c r="AF48" s="66">
        <f t="shared" si="13"/>
        <v>0</v>
      </c>
      <c r="AG48" s="118"/>
      <c r="AH48" s="66">
        <f t="shared" si="14"/>
        <v>0</v>
      </c>
      <c r="AI48" s="118"/>
      <c r="AJ48" s="66">
        <f t="shared" si="15"/>
        <v>0</v>
      </c>
      <c r="AK48" s="118"/>
      <c r="AL48" s="66">
        <f t="shared" si="16"/>
        <v>0</v>
      </c>
      <c r="AM48" s="118"/>
      <c r="AN48" s="66">
        <f t="shared" si="17"/>
        <v>0</v>
      </c>
      <c r="AO48" s="118"/>
      <c r="AP48" s="66">
        <f t="shared" si="18"/>
        <v>0</v>
      </c>
      <c r="AQ48" s="118"/>
      <c r="AR48" s="66">
        <f t="shared" si="19"/>
        <v>0</v>
      </c>
      <c r="AS48" s="118"/>
      <c r="AT48" s="66">
        <f t="shared" si="20"/>
        <v>0</v>
      </c>
      <c r="AU48" s="118"/>
      <c r="AV48" s="66">
        <f t="shared" si="21"/>
        <v>0</v>
      </c>
      <c r="AW48" s="118"/>
      <c r="AX48" s="66">
        <f t="shared" si="22"/>
        <v>0</v>
      </c>
      <c r="AY48" s="118"/>
      <c r="AZ48" s="66">
        <f t="shared" si="23"/>
        <v>0</v>
      </c>
      <c r="BA48" s="118"/>
      <c r="BB48" s="66">
        <f t="shared" si="24"/>
        <v>0</v>
      </c>
      <c r="BC48" s="118"/>
      <c r="BD48" s="66">
        <f t="shared" si="25"/>
        <v>0</v>
      </c>
      <c r="BE48" s="118"/>
      <c r="BF48" s="66">
        <f t="shared" si="26"/>
        <v>0</v>
      </c>
      <c r="BG48" s="118"/>
      <c r="BH48" s="66">
        <f t="shared" si="27"/>
        <v>0</v>
      </c>
      <c r="BI48" s="118"/>
      <c r="BJ48" s="66">
        <f t="shared" si="28"/>
        <v>0</v>
      </c>
      <c r="BK48" s="118"/>
      <c r="BL48" s="66">
        <f t="shared" si="29"/>
        <v>0</v>
      </c>
      <c r="BM48" s="118"/>
      <c r="BN48" s="66">
        <f t="shared" si="30"/>
        <v>0</v>
      </c>
      <c r="BO48" s="118"/>
      <c r="BP48" s="66">
        <f t="shared" si="31"/>
        <v>0</v>
      </c>
      <c r="BQ48" s="118"/>
      <c r="BR48" s="66">
        <f t="shared" si="32"/>
        <v>0</v>
      </c>
      <c r="BS48" s="118"/>
      <c r="BT48" s="66">
        <f t="shared" si="33"/>
        <v>0</v>
      </c>
      <c r="BU48" s="118"/>
      <c r="BV48" s="66">
        <f t="shared" si="34"/>
        <v>0</v>
      </c>
      <c r="BW48" s="118"/>
      <c r="BX48" s="66">
        <f t="shared" si="35"/>
        <v>0</v>
      </c>
      <c r="BY48" s="118"/>
      <c r="BZ48" s="66">
        <f t="shared" si="36"/>
        <v>0</v>
      </c>
      <c r="CA48" s="118"/>
      <c r="CB48" s="66">
        <f t="shared" si="37"/>
        <v>0</v>
      </c>
      <c r="CC48" s="118"/>
      <c r="CD48" s="66">
        <f t="shared" si="38"/>
        <v>0</v>
      </c>
      <c r="CE48" s="118"/>
      <c r="CF48" s="66">
        <f t="shared" si="39"/>
        <v>0</v>
      </c>
      <c r="CG48" s="118"/>
      <c r="CH48" s="66">
        <f t="shared" si="40"/>
        <v>0</v>
      </c>
      <c r="CI48" s="118"/>
      <c r="CJ48" s="66">
        <f t="shared" si="41"/>
        <v>0</v>
      </c>
      <c r="CK48" s="118"/>
      <c r="CL48" s="66">
        <f t="shared" si="42"/>
        <v>0</v>
      </c>
      <c r="CM48" s="118"/>
      <c r="CN48" s="66">
        <f t="shared" si="43"/>
        <v>0</v>
      </c>
      <c r="CO48" s="118"/>
      <c r="CP48" s="66">
        <f t="shared" si="44"/>
        <v>0</v>
      </c>
      <c r="CQ48" s="118"/>
      <c r="CR48" s="66">
        <f t="shared" si="45"/>
        <v>0</v>
      </c>
      <c r="CS48" s="118"/>
      <c r="CT48" s="66">
        <f t="shared" si="46"/>
        <v>0</v>
      </c>
      <c r="CU48" s="118"/>
      <c r="CV48" s="66">
        <f t="shared" si="47"/>
        <v>0</v>
      </c>
      <c r="CW48" s="118"/>
      <c r="CX48" s="66">
        <f t="shared" si="48"/>
        <v>0</v>
      </c>
      <c r="CY48" s="118"/>
      <c r="CZ48" s="66">
        <f t="shared" si="49"/>
        <v>0</v>
      </c>
      <c r="DA48" s="67" t="str">
        <f t="shared" si="53"/>
        <v/>
      </c>
    </row>
    <row r="49" spans="1:105" ht="13.5" x14ac:dyDescent="0.2">
      <c r="A49" s="52">
        <f t="shared" si="50"/>
        <v>42</v>
      </c>
      <c r="B49" s="53"/>
      <c r="C49" s="113"/>
      <c r="D49" s="114"/>
      <c r="E49" s="115"/>
      <c r="F49" s="56"/>
      <c r="G49" s="56"/>
      <c r="H49" s="56"/>
      <c r="I49" s="56"/>
      <c r="J49" s="71"/>
      <c r="K49" s="71"/>
      <c r="L49" s="71"/>
      <c r="M49" s="72"/>
      <c r="N49" s="73"/>
      <c r="O49" s="78">
        <f t="shared" si="10"/>
        <v>0</v>
      </c>
      <c r="P49" s="75">
        <f t="shared" si="11"/>
        <v>0</v>
      </c>
      <c r="Q49" s="75" t="str">
        <f t="shared" si="2"/>
        <v/>
      </c>
      <c r="R49" s="75" t="str">
        <f t="shared" si="3"/>
        <v/>
      </c>
      <c r="S49" s="75" t="str">
        <f t="shared" si="4"/>
        <v/>
      </c>
      <c r="T49" s="64">
        <f t="shared" si="0"/>
        <v>0</v>
      </c>
      <c r="U49" s="117">
        <f t="shared" si="5"/>
        <v>0</v>
      </c>
      <c r="V49" s="117">
        <f t="shared" si="6"/>
        <v>0</v>
      </c>
      <c r="W49" s="117">
        <f t="shared" si="51"/>
        <v>0</v>
      </c>
      <c r="X49" s="78"/>
      <c r="Y49" s="78"/>
      <c r="Z49" s="78"/>
      <c r="AA49" s="78"/>
      <c r="AB49" s="78"/>
      <c r="AC49" s="118">
        <f t="shared" si="52"/>
        <v>0</v>
      </c>
      <c r="AD49" s="66">
        <f t="shared" si="12"/>
        <v>0</v>
      </c>
      <c r="AE49" s="118"/>
      <c r="AF49" s="66">
        <f t="shared" si="13"/>
        <v>0</v>
      </c>
      <c r="AG49" s="118"/>
      <c r="AH49" s="66">
        <f t="shared" si="14"/>
        <v>0</v>
      </c>
      <c r="AI49" s="118"/>
      <c r="AJ49" s="66">
        <f t="shared" si="15"/>
        <v>0</v>
      </c>
      <c r="AK49" s="118"/>
      <c r="AL49" s="66">
        <f t="shared" si="16"/>
        <v>0</v>
      </c>
      <c r="AM49" s="118"/>
      <c r="AN49" s="66">
        <f t="shared" si="17"/>
        <v>0</v>
      </c>
      <c r="AO49" s="118"/>
      <c r="AP49" s="66">
        <f t="shared" si="18"/>
        <v>0</v>
      </c>
      <c r="AQ49" s="118"/>
      <c r="AR49" s="66">
        <f t="shared" si="19"/>
        <v>0</v>
      </c>
      <c r="AS49" s="118"/>
      <c r="AT49" s="66">
        <f t="shared" si="20"/>
        <v>0</v>
      </c>
      <c r="AU49" s="118"/>
      <c r="AV49" s="66">
        <f t="shared" si="21"/>
        <v>0</v>
      </c>
      <c r="AW49" s="118"/>
      <c r="AX49" s="66">
        <f t="shared" si="22"/>
        <v>0</v>
      </c>
      <c r="AY49" s="118"/>
      <c r="AZ49" s="66">
        <f t="shared" si="23"/>
        <v>0</v>
      </c>
      <c r="BA49" s="118"/>
      <c r="BB49" s="66">
        <f t="shared" si="24"/>
        <v>0</v>
      </c>
      <c r="BC49" s="118"/>
      <c r="BD49" s="66">
        <f t="shared" si="25"/>
        <v>0</v>
      </c>
      <c r="BE49" s="118"/>
      <c r="BF49" s="66">
        <f t="shared" si="26"/>
        <v>0</v>
      </c>
      <c r="BG49" s="118"/>
      <c r="BH49" s="66">
        <f t="shared" si="27"/>
        <v>0</v>
      </c>
      <c r="BI49" s="118"/>
      <c r="BJ49" s="66">
        <f t="shared" si="28"/>
        <v>0</v>
      </c>
      <c r="BK49" s="118"/>
      <c r="BL49" s="66">
        <f t="shared" si="29"/>
        <v>0</v>
      </c>
      <c r="BM49" s="118"/>
      <c r="BN49" s="66">
        <f t="shared" si="30"/>
        <v>0</v>
      </c>
      <c r="BO49" s="118"/>
      <c r="BP49" s="66">
        <f t="shared" si="31"/>
        <v>0</v>
      </c>
      <c r="BQ49" s="118"/>
      <c r="BR49" s="66">
        <f t="shared" si="32"/>
        <v>0</v>
      </c>
      <c r="BS49" s="118"/>
      <c r="BT49" s="66">
        <f t="shared" si="33"/>
        <v>0</v>
      </c>
      <c r="BU49" s="118"/>
      <c r="BV49" s="66">
        <f t="shared" si="34"/>
        <v>0</v>
      </c>
      <c r="BW49" s="118"/>
      <c r="BX49" s="66">
        <f t="shared" si="35"/>
        <v>0</v>
      </c>
      <c r="BY49" s="118"/>
      <c r="BZ49" s="66">
        <f t="shared" si="36"/>
        <v>0</v>
      </c>
      <c r="CA49" s="118"/>
      <c r="CB49" s="66">
        <f t="shared" si="37"/>
        <v>0</v>
      </c>
      <c r="CC49" s="118"/>
      <c r="CD49" s="66">
        <f t="shared" si="38"/>
        <v>0</v>
      </c>
      <c r="CE49" s="118"/>
      <c r="CF49" s="66">
        <f t="shared" si="39"/>
        <v>0</v>
      </c>
      <c r="CG49" s="118"/>
      <c r="CH49" s="66">
        <f t="shared" si="40"/>
        <v>0</v>
      </c>
      <c r="CI49" s="118"/>
      <c r="CJ49" s="66">
        <f t="shared" si="41"/>
        <v>0</v>
      </c>
      <c r="CK49" s="118"/>
      <c r="CL49" s="66">
        <f t="shared" si="42"/>
        <v>0</v>
      </c>
      <c r="CM49" s="118"/>
      <c r="CN49" s="66">
        <f t="shared" si="43"/>
        <v>0</v>
      </c>
      <c r="CO49" s="118"/>
      <c r="CP49" s="66">
        <f t="shared" si="44"/>
        <v>0</v>
      </c>
      <c r="CQ49" s="118"/>
      <c r="CR49" s="66">
        <f t="shared" si="45"/>
        <v>0</v>
      </c>
      <c r="CS49" s="118"/>
      <c r="CT49" s="66">
        <f t="shared" si="46"/>
        <v>0</v>
      </c>
      <c r="CU49" s="118"/>
      <c r="CV49" s="66">
        <f t="shared" si="47"/>
        <v>0</v>
      </c>
      <c r="CW49" s="118"/>
      <c r="CX49" s="66">
        <f t="shared" si="48"/>
        <v>0</v>
      </c>
      <c r="CY49" s="118"/>
      <c r="CZ49" s="66">
        <f t="shared" si="49"/>
        <v>0</v>
      </c>
      <c r="DA49" s="67" t="str">
        <f t="shared" si="53"/>
        <v/>
      </c>
    </row>
    <row r="50" spans="1:105" ht="13.5" x14ac:dyDescent="0.2">
      <c r="A50" s="52">
        <f t="shared" si="50"/>
        <v>43</v>
      </c>
      <c r="B50" s="53"/>
      <c r="C50" s="113"/>
      <c r="D50" s="114"/>
      <c r="E50" s="115"/>
      <c r="F50" s="56"/>
      <c r="G50" s="56"/>
      <c r="H50" s="56"/>
      <c r="I50" s="56"/>
      <c r="J50" s="71"/>
      <c r="K50" s="71"/>
      <c r="L50" s="71"/>
      <c r="M50" s="72"/>
      <c r="N50" s="73"/>
      <c r="O50" s="78">
        <f t="shared" si="10"/>
        <v>0</v>
      </c>
      <c r="P50" s="75">
        <f t="shared" si="11"/>
        <v>0</v>
      </c>
      <c r="Q50" s="75" t="str">
        <f t="shared" si="2"/>
        <v/>
      </c>
      <c r="R50" s="75" t="str">
        <f t="shared" si="3"/>
        <v/>
      </c>
      <c r="S50" s="75" t="str">
        <f t="shared" si="4"/>
        <v/>
      </c>
      <c r="T50" s="64">
        <f t="shared" si="0"/>
        <v>0</v>
      </c>
      <c r="U50" s="117">
        <f t="shared" si="5"/>
        <v>0</v>
      </c>
      <c r="V50" s="117">
        <f t="shared" si="6"/>
        <v>0</v>
      </c>
      <c r="W50" s="117">
        <f t="shared" si="51"/>
        <v>0</v>
      </c>
      <c r="X50" s="78"/>
      <c r="Y50" s="78"/>
      <c r="Z50" s="78"/>
      <c r="AA50" s="78"/>
      <c r="AB50" s="78"/>
      <c r="AC50" s="118">
        <f t="shared" si="52"/>
        <v>0</v>
      </c>
      <c r="AD50" s="66">
        <f t="shared" si="12"/>
        <v>0</v>
      </c>
      <c r="AE50" s="118"/>
      <c r="AF50" s="66">
        <f t="shared" si="13"/>
        <v>0</v>
      </c>
      <c r="AG50" s="118"/>
      <c r="AH50" s="66">
        <f t="shared" si="14"/>
        <v>0</v>
      </c>
      <c r="AI50" s="118"/>
      <c r="AJ50" s="66">
        <f t="shared" si="15"/>
        <v>0</v>
      </c>
      <c r="AK50" s="118"/>
      <c r="AL50" s="66">
        <f t="shared" si="16"/>
        <v>0</v>
      </c>
      <c r="AM50" s="118"/>
      <c r="AN50" s="66">
        <f t="shared" si="17"/>
        <v>0</v>
      </c>
      <c r="AO50" s="118"/>
      <c r="AP50" s="66">
        <f t="shared" si="18"/>
        <v>0</v>
      </c>
      <c r="AQ50" s="118"/>
      <c r="AR50" s="66">
        <f t="shared" si="19"/>
        <v>0</v>
      </c>
      <c r="AS50" s="118"/>
      <c r="AT50" s="66">
        <f t="shared" si="20"/>
        <v>0</v>
      </c>
      <c r="AU50" s="118"/>
      <c r="AV50" s="66">
        <f t="shared" si="21"/>
        <v>0</v>
      </c>
      <c r="AW50" s="118"/>
      <c r="AX50" s="66">
        <f t="shared" si="22"/>
        <v>0</v>
      </c>
      <c r="AY50" s="118"/>
      <c r="AZ50" s="66">
        <f t="shared" si="23"/>
        <v>0</v>
      </c>
      <c r="BA50" s="118"/>
      <c r="BB50" s="66">
        <f t="shared" si="24"/>
        <v>0</v>
      </c>
      <c r="BC50" s="118"/>
      <c r="BD50" s="66">
        <f t="shared" si="25"/>
        <v>0</v>
      </c>
      <c r="BE50" s="118"/>
      <c r="BF50" s="66">
        <f t="shared" si="26"/>
        <v>0</v>
      </c>
      <c r="BG50" s="118"/>
      <c r="BH50" s="66">
        <f t="shared" si="27"/>
        <v>0</v>
      </c>
      <c r="BI50" s="118"/>
      <c r="BJ50" s="66">
        <f t="shared" si="28"/>
        <v>0</v>
      </c>
      <c r="BK50" s="118"/>
      <c r="BL50" s="66">
        <f t="shared" si="29"/>
        <v>0</v>
      </c>
      <c r="BM50" s="118"/>
      <c r="BN50" s="66">
        <f t="shared" si="30"/>
        <v>0</v>
      </c>
      <c r="BO50" s="118"/>
      <c r="BP50" s="66">
        <f t="shared" si="31"/>
        <v>0</v>
      </c>
      <c r="BQ50" s="118"/>
      <c r="BR50" s="66">
        <f t="shared" si="32"/>
        <v>0</v>
      </c>
      <c r="BS50" s="118"/>
      <c r="BT50" s="66">
        <f t="shared" si="33"/>
        <v>0</v>
      </c>
      <c r="BU50" s="118"/>
      <c r="BV50" s="66">
        <f t="shared" si="34"/>
        <v>0</v>
      </c>
      <c r="BW50" s="118"/>
      <c r="BX50" s="66">
        <f t="shared" si="35"/>
        <v>0</v>
      </c>
      <c r="BY50" s="118"/>
      <c r="BZ50" s="66">
        <f t="shared" si="36"/>
        <v>0</v>
      </c>
      <c r="CA50" s="118"/>
      <c r="CB50" s="66">
        <f t="shared" si="37"/>
        <v>0</v>
      </c>
      <c r="CC50" s="118"/>
      <c r="CD50" s="66">
        <f t="shared" si="38"/>
        <v>0</v>
      </c>
      <c r="CE50" s="118"/>
      <c r="CF50" s="66">
        <f t="shared" si="39"/>
        <v>0</v>
      </c>
      <c r="CG50" s="118"/>
      <c r="CH50" s="66">
        <f t="shared" si="40"/>
        <v>0</v>
      </c>
      <c r="CI50" s="118"/>
      <c r="CJ50" s="66">
        <f t="shared" si="41"/>
        <v>0</v>
      </c>
      <c r="CK50" s="118"/>
      <c r="CL50" s="66">
        <f t="shared" si="42"/>
        <v>0</v>
      </c>
      <c r="CM50" s="118"/>
      <c r="CN50" s="66">
        <f t="shared" si="43"/>
        <v>0</v>
      </c>
      <c r="CO50" s="118"/>
      <c r="CP50" s="66">
        <f t="shared" si="44"/>
        <v>0</v>
      </c>
      <c r="CQ50" s="118"/>
      <c r="CR50" s="66">
        <f t="shared" si="45"/>
        <v>0</v>
      </c>
      <c r="CS50" s="118"/>
      <c r="CT50" s="66">
        <f t="shared" si="46"/>
        <v>0</v>
      </c>
      <c r="CU50" s="118"/>
      <c r="CV50" s="66">
        <f t="shared" si="47"/>
        <v>0</v>
      </c>
      <c r="CW50" s="118"/>
      <c r="CX50" s="66">
        <f t="shared" si="48"/>
        <v>0</v>
      </c>
      <c r="CY50" s="118"/>
      <c r="CZ50" s="66">
        <f t="shared" si="49"/>
        <v>0</v>
      </c>
      <c r="DA50" s="67" t="str">
        <f t="shared" si="53"/>
        <v/>
      </c>
    </row>
    <row r="51" spans="1:105" ht="13.5" x14ac:dyDescent="0.2">
      <c r="A51" s="52">
        <f t="shared" si="50"/>
        <v>44</v>
      </c>
      <c r="B51" s="53"/>
      <c r="C51" s="113"/>
      <c r="D51" s="114"/>
      <c r="E51" s="115"/>
      <c r="F51" s="56"/>
      <c r="G51" s="56"/>
      <c r="H51" s="56"/>
      <c r="I51" s="56"/>
      <c r="J51" s="71"/>
      <c r="K51" s="71"/>
      <c r="L51" s="71"/>
      <c r="M51" s="72"/>
      <c r="N51" s="73"/>
      <c r="O51" s="78">
        <f t="shared" si="10"/>
        <v>0</v>
      </c>
      <c r="P51" s="75">
        <f t="shared" si="11"/>
        <v>0</v>
      </c>
      <c r="Q51" s="75" t="str">
        <f t="shared" si="2"/>
        <v/>
      </c>
      <c r="R51" s="75" t="str">
        <f t="shared" si="3"/>
        <v/>
      </c>
      <c r="S51" s="75" t="str">
        <f t="shared" si="4"/>
        <v/>
      </c>
      <c r="T51" s="64">
        <f t="shared" si="0"/>
        <v>0</v>
      </c>
      <c r="U51" s="117">
        <f t="shared" si="5"/>
        <v>0</v>
      </c>
      <c r="V51" s="117">
        <f t="shared" si="6"/>
        <v>0</v>
      </c>
      <c r="W51" s="117">
        <f t="shared" si="51"/>
        <v>0</v>
      </c>
      <c r="X51" s="78"/>
      <c r="Y51" s="78"/>
      <c r="Z51" s="78"/>
      <c r="AA51" s="78"/>
      <c r="AB51" s="78"/>
      <c r="AC51" s="118">
        <f t="shared" si="52"/>
        <v>0</v>
      </c>
      <c r="AD51" s="66">
        <f t="shared" si="12"/>
        <v>0</v>
      </c>
      <c r="AE51" s="118"/>
      <c r="AF51" s="66">
        <f t="shared" si="13"/>
        <v>0</v>
      </c>
      <c r="AG51" s="118"/>
      <c r="AH51" s="66">
        <f t="shared" si="14"/>
        <v>0</v>
      </c>
      <c r="AI51" s="118"/>
      <c r="AJ51" s="66">
        <f t="shared" si="15"/>
        <v>0</v>
      </c>
      <c r="AK51" s="118"/>
      <c r="AL51" s="66">
        <f t="shared" si="16"/>
        <v>0</v>
      </c>
      <c r="AM51" s="118"/>
      <c r="AN51" s="66">
        <f t="shared" si="17"/>
        <v>0</v>
      </c>
      <c r="AO51" s="118"/>
      <c r="AP51" s="66">
        <f t="shared" si="18"/>
        <v>0</v>
      </c>
      <c r="AQ51" s="118"/>
      <c r="AR51" s="66">
        <f t="shared" si="19"/>
        <v>0</v>
      </c>
      <c r="AS51" s="118"/>
      <c r="AT51" s="66">
        <f t="shared" si="20"/>
        <v>0</v>
      </c>
      <c r="AU51" s="118"/>
      <c r="AV51" s="66">
        <f t="shared" si="21"/>
        <v>0</v>
      </c>
      <c r="AW51" s="118"/>
      <c r="AX51" s="66">
        <f t="shared" si="22"/>
        <v>0</v>
      </c>
      <c r="AY51" s="118"/>
      <c r="AZ51" s="66">
        <f t="shared" si="23"/>
        <v>0</v>
      </c>
      <c r="BA51" s="118"/>
      <c r="BB51" s="66">
        <f t="shared" si="24"/>
        <v>0</v>
      </c>
      <c r="BC51" s="118"/>
      <c r="BD51" s="66">
        <f t="shared" si="25"/>
        <v>0</v>
      </c>
      <c r="BE51" s="118"/>
      <c r="BF51" s="66">
        <f t="shared" si="26"/>
        <v>0</v>
      </c>
      <c r="BG51" s="118"/>
      <c r="BH51" s="66">
        <f t="shared" si="27"/>
        <v>0</v>
      </c>
      <c r="BI51" s="118"/>
      <c r="BJ51" s="66">
        <f t="shared" si="28"/>
        <v>0</v>
      </c>
      <c r="BK51" s="118"/>
      <c r="BL51" s="66">
        <f t="shared" si="29"/>
        <v>0</v>
      </c>
      <c r="BM51" s="118"/>
      <c r="BN51" s="66">
        <f t="shared" si="30"/>
        <v>0</v>
      </c>
      <c r="BO51" s="118"/>
      <c r="BP51" s="66">
        <f t="shared" si="31"/>
        <v>0</v>
      </c>
      <c r="BQ51" s="118"/>
      <c r="BR51" s="66">
        <f t="shared" si="32"/>
        <v>0</v>
      </c>
      <c r="BS51" s="118"/>
      <c r="BT51" s="66">
        <f t="shared" si="33"/>
        <v>0</v>
      </c>
      <c r="BU51" s="118"/>
      <c r="BV51" s="66">
        <f t="shared" si="34"/>
        <v>0</v>
      </c>
      <c r="BW51" s="118"/>
      <c r="BX51" s="66">
        <f t="shared" si="35"/>
        <v>0</v>
      </c>
      <c r="BY51" s="118"/>
      <c r="BZ51" s="66">
        <f t="shared" si="36"/>
        <v>0</v>
      </c>
      <c r="CA51" s="118"/>
      <c r="CB51" s="66">
        <f t="shared" si="37"/>
        <v>0</v>
      </c>
      <c r="CC51" s="118"/>
      <c r="CD51" s="66">
        <f t="shared" si="38"/>
        <v>0</v>
      </c>
      <c r="CE51" s="118"/>
      <c r="CF51" s="66">
        <f t="shared" si="39"/>
        <v>0</v>
      </c>
      <c r="CG51" s="118"/>
      <c r="CH51" s="66">
        <f t="shared" si="40"/>
        <v>0</v>
      </c>
      <c r="CI51" s="118"/>
      <c r="CJ51" s="66">
        <f t="shared" si="41"/>
        <v>0</v>
      </c>
      <c r="CK51" s="118"/>
      <c r="CL51" s="66">
        <f t="shared" si="42"/>
        <v>0</v>
      </c>
      <c r="CM51" s="118"/>
      <c r="CN51" s="66">
        <f t="shared" si="43"/>
        <v>0</v>
      </c>
      <c r="CO51" s="118"/>
      <c r="CP51" s="66">
        <f t="shared" si="44"/>
        <v>0</v>
      </c>
      <c r="CQ51" s="118"/>
      <c r="CR51" s="66">
        <f t="shared" si="45"/>
        <v>0</v>
      </c>
      <c r="CS51" s="118"/>
      <c r="CT51" s="66">
        <f t="shared" si="46"/>
        <v>0</v>
      </c>
      <c r="CU51" s="118"/>
      <c r="CV51" s="66">
        <f t="shared" si="47"/>
        <v>0</v>
      </c>
      <c r="CW51" s="118"/>
      <c r="CX51" s="66">
        <f t="shared" si="48"/>
        <v>0</v>
      </c>
      <c r="CY51" s="118"/>
      <c r="CZ51" s="66">
        <f t="shared" si="49"/>
        <v>0</v>
      </c>
      <c r="DA51" s="67" t="str">
        <f t="shared" si="53"/>
        <v/>
      </c>
    </row>
    <row r="52" spans="1:105" ht="13.5" x14ac:dyDescent="0.2">
      <c r="A52" s="52">
        <f t="shared" si="50"/>
        <v>45</v>
      </c>
      <c r="B52" s="53"/>
      <c r="C52" s="113"/>
      <c r="D52" s="114"/>
      <c r="E52" s="115"/>
      <c r="F52" s="56"/>
      <c r="G52" s="56"/>
      <c r="H52" s="56"/>
      <c r="I52" s="56"/>
      <c r="J52" s="71"/>
      <c r="K52" s="71"/>
      <c r="L52" s="71"/>
      <c r="M52" s="72"/>
      <c r="N52" s="73"/>
      <c r="O52" s="78">
        <f t="shared" si="10"/>
        <v>0</v>
      </c>
      <c r="P52" s="75">
        <f t="shared" si="11"/>
        <v>0</v>
      </c>
      <c r="Q52" s="75" t="str">
        <f t="shared" si="2"/>
        <v/>
      </c>
      <c r="R52" s="75" t="str">
        <f t="shared" si="3"/>
        <v/>
      </c>
      <c r="S52" s="75" t="str">
        <f t="shared" si="4"/>
        <v/>
      </c>
      <c r="T52" s="64">
        <f t="shared" si="0"/>
        <v>0</v>
      </c>
      <c r="U52" s="117">
        <f t="shared" si="5"/>
        <v>0</v>
      </c>
      <c r="V52" s="117">
        <f t="shared" si="6"/>
        <v>0</v>
      </c>
      <c r="W52" s="117">
        <f t="shared" si="51"/>
        <v>0</v>
      </c>
      <c r="X52" s="78"/>
      <c r="Y52" s="78"/>
      <c r="Z52" s="78"/>
      <c r="AA52" s="78"/>
      <c r="AB52" s="78"/>
      <c r="AC52" s="118">
        <f t="shared" si="52"/>
        <v>0</v>
      </c>
      <c r="AD52" s="66">
        <f t="shared" si="12"/>
        <v>0</v>
      </c>
      <c r="AE52" s="118"/>
      <c r="AF52" s="66">
        <f t="shared" si="13"/>
        <v>0</v>
      </c>
      <c r="AG52" s="118"/>
      <c r="AH52" s="66">
        <f t="shared" si="14"/>
        <v>0</v>
      </c>
      <c r="AI52" s="118"/>
      <c r="AJ52" s="66">
        <f t="shared" si="15"/>
        <v>0</v>
      </c>
      <c r="AK52" s="118"/>
      <c r="AL52" s="66">
        <f t="shared" si="16"/>
        <v>0</v>
      </c>
      <c r="AM52" s="118"/>
      <c r="AN52" s="66">
        <f t="shared" si="17"/>
        <v>0</v>
      </c>
      <c r="AO52" s="118"/>
      <c r="AP52" s="66">
        <f t="shared" si="18"/>
        <v>0</v>
      </c>
      <c r="AQ52" s="118"/>
      <c r="AR52" s="66">
        <f t="shared" si="19"/>
        <v>0</v>
      </c>
      <c r="AS52" s="118"/>
      <c r="AT52" s="66">
        <f t="shared" si="20"/>
        <v>0</v>
      </c>
      <c r="AU52" s="118"/>
      <c r="AV52" s="66">
        <f t="shared" si="21"/>
        <v>0</v>
      </c>
      <c r="AW52" s="118"/>
      <c r="AX52" s="66">
        <f t="shared" si="22"/>
        <v>0</v>
      </c>
      <c r="AY52" s="118"/>
      <c r="AZ52" s="66">
        <f t="shared" si="23"/>
        <v>0</v>
      </c>
      <c r="BA52" s="118"/>
      <c r="BB52" s="66">
        <f t="shared" si="24"/>
        <v>0</v>
      </c>
      <c r="BC52" s="118"/>
      <c r="BD52" s="66">
        <f t="shared" si="25"/>
        <v>0</v>
      </c>
      <c r="BE52" s="118"/>
      <c r="BF52" s="66">
        <f t="shared" si="26"/>
        <v>0</v>
      </c>
      <c r="BG52" s="118"/>
      <c r="BH52" s="66">
        <f t="shared" si="27"/>
        <v>0</v>
      </c>
      <c r="BI52" s="118"/>
      <c r="BJ52" s="66">
        <f t="shared" si="28"/>
        <v>0</v>
      </c>
      <c r="BK52" s="118"/>
      <c r="BL52" s="66">
        <f t="shared" si="29"/>
        <v>0</v>
      </c>
      <c r="BM52" s="118"/>
      <c r="BN52" s="66">
        <f t="shared" si="30"/>
        <v>0</v>
      </c>
      <c r="BO52" s="118"/>
      <c r="BP52" s="66">
        <f t="shared" si="31"/>
        <v>0</v>
      </c>
      <c r="BQ52" s="118"/>
      <c r="BR52" s="66">
        <f t="shared" si="32"/>
        <v>0</v>
      </c>
      <c r="BS52" s="118"/>
      <c r="BT52" s="66">
        <f t="shared" si="33"/>
        <v>0</v>
      </c>
      <c r="BU52" s="118"/>
      <c r="BV52" s="66">
        <f t="shared" si="34"/>
        <v>0</v>
      </c>
      <c r="BW52" s="118"/>
      <c r="BX52" s="66">
        <f t="shared" si="35"/>
        <v>0</v>
      </c>
      <c r="BY52" s="118"/>
      <c r="BZ52" s="66">
        <f t="shared" si="36"/>
        <v>0</v>
      </c>
      <c r="CA52" s="118"/>
      <c r="CB52" s="66">
        <f t="shared" si="37"/>
        <v>0</v>
      </c>
      <c r="CC52" s="118"/>
      <c r="CD52" s="66">
        <f t="shared" si="38"/>
        <v>0</v>
      </c>
      <c r="CE52" s="118"/>
      <c r="CF52" s="66">
        <f t="shared" si="39"/>
        <v>0</v>
      </c>
      <c r="CG52" s="118"/>
      <c r="CH52" s="66">
        <f t="shared" si="40"/>
        <v>0</v>
      </c>
      <c r="CI52" s="118"/>
      <c r="CJ52" s="66">
        <f t="shared" si="41"/>
        <v>0</v>
      </c>
      <c r="CK52" s="118"/>
      <c r="CL52" s="66">
        <f t="shared" si="42"/>
        <v>0</v>
      </c>
      <c r="CM52" s="118"/>
      <c r="CN52" s="66">
        <f t="shared" si="43"/>
        <v>0</v>
      </c>
      <c r="CO52" s="118"/>
      <c r="CP52" s="66">
        <f t="shared" si="44"/>
        <v>0</v>
      </c>
      <c r="CQ52" s="118"/>
      <c r="CR52" s="66">
        <f t="shared" si="45"/>
        <v>0</v>
      </c>
      <c r="CS52" s="118"/>
      <c r="CT52" s="66">
        <f t="shared" si="46"/>
        <v>0</v>
      </c>
      <c r="CU52" s="118"/>
      <c r="CV52" s="66">
        <f t="shared" si="47"/>
        <v>0</v>
      </c>
      <c r="CW52" s="118"/>
      <c r="CX52" s="66">
        <f t="shared" si="48"/>
        <v>0</v>
      </c>
      <c r="CY52" s="118"/>
      <c r="CZ52" s="66">
        <f t="shared" si="49"/>
        <v>0</v>
      </c>
      <c r="DA52" s="67" t="str">
        <f t="shared" si="53"/>
        <v/>
      </c>
    </row>
    <row r="53" spans="1:105" ht="13.5" x14ac:dyDescent="0.2">
      <c r="A53" s="52">
        <f t="shared" si="50"/>
        <v>46</v>
      </c>
      <c r="B53" s="53"/>
      <c r="C53" s="113"/>
      <c r="D53" s="114"/>
      <c r="E53" s="115"/>
      <c r="F53" s="56"/>
      <c r="G53" s="56"/>
      <c r="H53" s="56"/>
      <c r="I53" s="56"/>
      <c r="J53" s="71"/>
      <c r="K53" s="71"/>
      <c r="L53" s="71"/>
      <c r="M53" s="72"/>
      <c r="N53" s="73"/>
      <c r="O53" s="78">
        <f t="shared" si="10"/>
        <v>0</v>
      </c>
      <c r="P53" s="75">
        <f t="shared" si="11"/>
        <v>0</v>
      </c>
      <c r="Q53" s="75" t="str">
        <f t="shared" si="2"/>
        <v/>
      </c>
      <c r="R53" s="75" t="str">
        <f t="shared" si="3"/>
        <v/>
      </c>
      <c r="S53" s="75" t="str">
        <f t="shared" si="4"/>
        <v/>
      </c>
      <c r="T53" s="64">
        <f t="shared" si="0"/>
        <v>0</v>
      </c>
      <c r="U53" s="117">
        <f t="shared" si="5"/>
        <v>0</v>
      </c>
      <c r="V53" s="117">
        <f t="shared" si="6"/>
        <v>0</v>
      </c>
      <c r="W53" s="117">
        <f t="shared" si="51"/>
        <v>0</v>
      </c>
      <c r="X53" s="78"/>
      <c r="Y53" s="78"/>
      <c r="Z53" s="78"/>
      <c r="AA53" s="78"/>
      <c r="AB53" s="78"/>
      <c r="AC53" s="118">
        <f t="shared" si="52"/>
        <v>0</v>
      </c>
      <c r="AD53" s="66">
        <f t="shared" si="12"/>
        <v>0</v>
      </c>
      <c r="AE53" s="118"/>
      <c r="AF53" s="66">
        <f t="shared" si="13"/>
        <v>0</v>
      </c>
      <c r="AG53" s="118"/>
      <c r="AH53" s="66">
        <f t="shared" si="14"/>
        <v>0</v>
      </c>
      <c r="AI53" s="118"/>
      <c r="AJ53" s="66">
        <f t="shared" si="15"/>
        <v>0</v>
      </c>
      <c r="AK53" s="118"/>
      <c r="AL53" s="66">
        <f t="shared" si="16"/>
        <v>0</v>
      </c>
      <c r="AM53" s="118"/>
      <c r="AN53" s="66">
        <f t="shared" si="17"/>
        <v>0</v>
      </c>
      <c r="AO53" s="118"/>
      <c r="AP53" s="66">
        <f t="shared" si="18"/>
        <v>0</v>
      </c>
      <c r="AQ53" s="118"/>
      <c r="AR53" s="66">
        <f t="shared" si="19"/>
        <v>0</v>
      </c>
      <c r="AS53" s="118"/>
      <c r="AT53" s="66">
        <f t="shared" si="20"/>
        <v>0</v>
      </c>
      <c r="AU53" s="118"/>
      <c r="AV53" s="66">
        <f t="shared" si="21"/>
        <v>0</v>
      </c>
      <c r="AW53" s="118"/>
      <c r="AX53" s="66">
        <f t="shared" si="22"/>
        <v>0</v>
      </c>
      <c r="AY53" s="118"/>
      <c r="AZ53" s="66">
        <f t="shared" si="23"/>
        <v>0</v>
      </c>
      <c r="BA53" s="118"/>
      <c r="BB53" s="66">
        <f t="shared" si="24"/>
        <v>0</v>
      </c>
      <c r="BC53" s="118"/>
      <c r="BD53" s="66">
        <f t="shared" si="25"/>
        <v>0</v>
      </c>
      <c r="BE53" s="118"/>
      <c r="BF53" s="66">
        <f t="shared" si="26"/>
        <v>0</v>
      </c>
      <c r="BG53" s="118"/>
      <c r="BH53" s="66">
        <f t="shared" si="27"/>
        <v>0</v>
      </c>
      <c r="BI53" s="118"/>
      <c r="BJ53" s="66">
        <f t="shared" si="28"/>
        <v>0</v>
      </c>
      <c r="BK53" s="118"/>
      <c r="BL53" s="66">
        <f t="shared" si="29"/>
        <v>0</v>
      </c>
      <c r="BM53" s="118"/>
      <c r="BN53" s="66">
        <f t="shared" si="30"/>
        <v>0</v>
      </c>
      <c r="BO53" s="118"/>
      <c r="BP53" s="66">
        <f t="shared" si="31"/>
        <v>0</v>
      </c>
      <c r="BQ53" s="118"/>
      <c r="BR53" s="66">
        <f t="shared" si="32"/>
        <v>0</v>
      </c>
      <c r="BS53" s="118"/>
      <c r="BT53" s="66">
        <f t="shared" si="33"/>
        <v>0</v>
      </c>
      <c r="BU53" s="118"/>
      <c r="BV53" s="66">
        <f t="shared" si="34"/>
        <v>0</v>
      </c>
      <c r="BW53" s="118"/>
      <c r="BX53" s="66">
        <f t="shared" si="35"/>
        <v>0</v>
      </c>
      <c r="BY53" s="118"/>
      <c r="BZ53" s="66">
        <f t="shared" si="36"/>
        <v>0</v>
      </c>
      <c r="CA53" s="118"/>
      <c r="CB53" s="66">
        <f t="shared" si="37"/>
        <v>0</v>
      </c>
      <c r="CC53" s="118"/>
      <c r="CD53" s="66">
        <f t="shared" si="38"/>
        <v>0</v>
      </c>
      <c r="CE53" s="118"/>
      <c r="CF53" s="66">
        <f t="shared" si="39"/>
        <v>0</v>
      </c>
      <c r="CG53" s="118"/>
      <c r="CH53" s="66">
        <f t="shared" si="40"/>
        <v>0</v>
      </c>
      <c r="CI53" s="118"/>
      <c r="CJ53" s="66">
        <f t="shared" si="41"/>
        <v>0</v>
      </c>
      <c r="CK53" s="118"/>
      <c r="CL53" s="66">
        <f t="shared" si="42"/>
        <v>0</v>
      </c>
      <c r="CM53" s="118"/>
      <c r="CN53" s="66">
        <f t="shared" si="43"/>
        <v>0</v>
      </c>
      <c r="CO53" s="118"/>
      <c r="CP53" s="66">
        <f t="shared" si="44"/>
        <v>0</v>
      </c>
      <c r="CQ53" s="118"/>
      <c r="CR53" s="66">
        <f t="shared" si="45"/>
        <v>0</v>
      </c>
      <c r="CS53" s="118"/>
      <c r="CT53" s="66">
        <f t="shared" si="46"/>
        <v>0</v>
      </c>
      <c r="CU53" s="118"/>
      <c r="CV53" s="66">
        <f t="shared" si="47"/>
        <v>0</v>
      </c>
      <c r="CW53" s="118"/>
      <c r="CX53" s="66">
        <f t="shared" si="48"/>
        <v>0</v>
      </c>
      <c r="CY53" s="118"/>
      <c r="CZ53" s="66">
        <f t="shared" si="49"/>
        <v>0</v>
      </c>
      <c r="DA53" s="67" t="str">
        <f t="shared" si="53"/>
        <v/>
      </c>
    </row>
    <row r="54" spans="1:105" ht="13.5" x14ac:dyDescent="0.2">
      <c r="A54" s="52">
        <f t="shared" si="50"/>
        <v>47</v>
      </c>
      <c r="B54" s="53"/>
      <c r="C54" s="113"/>
      <c r="D54" s="114"/>
      <c r="E54" s="115"/>
      <c r="F54" s="56"/>
      <c r="G54" s="56"/>
      <c r="H54" s="56"/>
      <c r="I54" s="56"/>
      <c r="J54" s="71"/>
      <c r="K54" s="71"/>
      <c r="L54" s="71"/>
      <c r="M54" s="72"/>
      <c r="N54" s="73"/>
      <c r="O54" s="78">
        <f t="shared" si="10"/>
        <v>0</v>
      </c>
      <c r="P54" s="75">
        <f t="shared" si="11"/>
        <v>0</v>
      </c>
      <c r="Q54" s="75" t="str">
        <f t="shared" si="2"/>
        <v/>
      </c>
      <c r="R54" s="75" t="str">
        <f t="shared" si="3"/>
        <v/>
      </c>
      <c r="S54" s="75" t="str">
        <f t="shared" si="4"/>
        <v/>
      </c>
      <c r="T54" s="64">
        <f t="shared" si="0"/>
        <v>0</v>
      </c>
      <c r="U54" s="117">
        <f t="shared" si="5"/>
        <v>0</v>
      </c>
      <c r="V54" s="117">
        <f t="shared" si="6"/>
        <v>0</v>
      </c>
      <c r="W54" s="117">
        <f t="shared" si="51"/>
        <v>0</v>
      </c>
      <c r="X54" s="78"/>
      <c r="Y54" s="78"/>
      <c r="Z54" s="78"/>
      <c r="AA54" s="78"/>
      <c r="AB54" s="78"/>
      <c r="AC54" s="118">
        <f t="shared" si="52"/>
        <v>0</v>
      </c>
      <c r="AD54" s="66">
        <f t="shared" si="12"/>
        <v>0</v>
      </c>
      <c r="AE54" s="118"/>
      <c r="AF54" s="66">
        <f t="shared" si="13"/>
        <v>0</v>
      </c>
      <c r="AG54" s="118"/>
      <c r="AH54" s="66">
        <f t="shared" si="14"/>
        <v>0</v>
      </c>
      <c r="AI54" s="118"/>
      <c r="AJ54" s="66">
        <f t="shared" si="15"/>
        <v>0</v>
      </c>
      <c r="AK54" s="118"/>
      <c r="AL54" s="66">
        <f t="shared" si="16"/>
        <v>0</v>
      </c>
      <c r="AM54" s="118"/>
      <c r="AN54" s="66">
        <f t="shared" si="17"/>
        <v>0</v>
      </c>
      <c r="AO54" s="118"/>
      <c r="AP54" s="66">
        <f t="shared" si="18"/>
        <v>0</v>
      </c>
      <c r="AQ54" s="118"/>
      <c r="AR54" s="66">
        <f t="shared" si="19"/>
        <v>0</v>
      </c>
      <c r="AS54" s="118"/>
      <c r="AT54" s="66">
        <f t="shared" si="20"/>
        <v>0</v>
      </c>
      <c r="AU54" s="118"/>
      <c r="AV54" s="66">
        <f t="shared" si="21"/>
        <v>0</v>
      </c>
      <c r="AW54" s="118"/>
      <c r="AX54" s="66">
        <f t="shared" si="22"/>
        <v>0</v>
      </c>
      <c r="AY54" s="118"/>
      <c r="AZ54" s="66">
        <f t="shared" si="23"/>
        <v>0</v>
      </c>
      <c r="BA54" s="118"/>
      <c r="BB54" s="66">
        <f t="shared" si="24"/>
        <v>0</v>
      </c>
      <c r="BC54" s="118"/>
      <c r="BD54" s="66">
        <f t="shared" si="25"/>
        <v>0</v>
      </c>
      <c r="BE54" s="118"/>
      <c r="BF54" s="66">
        <f t="shared" si="26"/>
        <v>0</v>
      </c>
      <c r="BG54" s="118"/>
      <c r="BH54" s="66">
        <f t="shared" si="27"/>
        <v>0</v>
      </c>
      <c r="BI54" s="118"/>
      <c r="BJ54" s="66">
        <f t="shared" si="28"/>
        <v>0</v>
      </c>
      <c r="BK54" s="118"/>
      <c r="BL54" s="66">
        <f t="shared" si="29"/>
        <v>0</v>
      </c>
      <c r="BM54" s="118"/>
      <c r="BN54" s="66">
        <f t="shared" si="30"/>
        <v>0</v>
      </c>
      <c r="BO54" s="118"/>
      <c r="BP54" s="66">
        <f t="shared" si="31"/>
        <v>0</v>
      </c>
      <c r="BQ54" s="118"/>
      <c r="BR54" s="66">
        <f t="shared" si="32"/>
        <v>0</v>
      </c>
      <c r="BS54" s="118"/>
      <c r="BT54" s="66">
        <f t="shared" si="33"/>
        <v>0</v>
      </c>
      <c r="BU54" s="118"/>
      <c r="BV54" s="66">
        <f t="shared" si="34"/>
        <v>0</v>
      </c>
      <c r="BW54" s="118"/>
      <c r="BX54" s="66">
        <f t="shared" si="35"/>
        <v>0</v>
      </c>
      <c r="BY54" s="118"/>
      <c r="BZ54" s="66">
        <f t="shared" si="36"/>
        <v>0</v>
      </c>
      <c r="CA54" s="118"/>
      <c r="CB54" s="66">
        <f t="shared" si="37"/>
        <v>0</v>
      </c>
      <c r="CC54" s="118"/>
      <c r="CD54" s="66">
        <f t="shared" si="38"/>
        <v>0</v>
      </c>
      <c r="CE54" s="118"/>
      <c r="CF54" s="66">
        <f t="shared" si="39"/>
        <v>0</v>
      </c>
      <c r="CG54" s="118"/>
      <c r="CH54" s="66">
        <f t="shared" si="40"/>
        <v>0</v>
      </c>
      <c r="CI54" s="118"/>
      <c r="CJ54" s="66">
        <f t="shared" si="41"/>
        <v>0</v>
      </c>
      <c r="CK54" s="118"/>
      <c r="CL54" s="66">
        <f t="shared" si="42"/>
        <v>0</v>
      </c>
      <c r="CM54" s="118"/>
      <c r="CN54" s="66">
        <f t="shared" si="43"/>
        <v>0</v>
      </c>
      <c r="CO54" s="118"/>
      <c r="CP54" s="66">
        <f t="shared" si="44"/>
        <v>0</v>
      </c>
      <c r="CQ54" s="118"/>
      <c r="CR54" s="66">
        <f t="shared" si="45"/>
        <v>0</v>
      </c>
      <c r="CS54" s="118"/>
      <c r="CT54" s="66">
        <f t="shared" si="46"/>
        <v>0</v>
      </c>
      <c r="CU54" s="118"/>
      <c r="CV54" s="66">
        <f t="shared" si="47"/>
        <v>0</v>
      </c>
      <c r="CW54" s="118"/>
      <c r="CX54" s="66">
        <f t="shared" si="48"/>
        <v>0</v>
      </c>
      <c r="CY54" s="118"/>
      <c r="CZ54" s="66">
        <f t="shared" si="49"/>
        <v>0</v>
      </c>
      <c r="DA54" s="67" t="str">
        <f t="shared" si="53"/>
        <v/>
      </c>
    </row>
    <row r="55" spans="1:105" ht="13.5" x14ac:dyDescent="0.2">
      <c r="A55" s="52">
        <f t="shared" si="50"/>
        <v>48</v>
      </c>
      <c r="B55" s="53"/>
      <c r="C55" s="113"/>
      <c r="D55" s="114"/>
      <c r="E55" s="115"/>
      <c r="F55" s="56"/>
      <c r="G55" s="56"/>
      <c r="H55" s="56"/>
      <c r="I55" s="56"/>
      <c r="J55" s="71"/>
      <c r="K55" s="71"/>
      <c r="L55" s="71"/>
      <c r="M55" s="72"/>
      <c r="N55" s="73"/>
      <c r="O55" s="78">
        <f t="shared" si="10"/>
        <v>0</v>
      </c>
      <c r="P55" s="75">
        <f t="shared" si="11"/>
        <v>0</v>
      </c>
      <c r="Q55" s="75" t="str">
        <f t="shared" si="2"/>
        <v/>
      </c>
      <c r="R55" s="75" t="str">
        <f t="shared" si="3"/>
        <v/>
      </c>
      <c r="S55" s="75" t="str">
        <f t="shared" si="4"/>
        <v/>
      </c>
      <c r="T55" s="64">
        <f t="shared" si="0"/>
        <v>0</v>
      </c>
      <c r="U55" s="117">
        <f t="shared" si="5"/>
        <v>0</v>
      </c>
      <c r="V55" s="117">
        <f t="shared" si="6"/>
        <v>0</v>
      </c>
      <c r="W55" s="117">
        <f t="shared" si="51"/>
        <v>0</v>
      </c>
      <c r="X55" s="78"/>
      <c r="Y55" s="78"/>
      <c r="Z55" s="78"/>
      <c r="AA55" s="78"/>
      <c r="AB55" s="78"/>
      <c r="AC55" s="118">
        <f t="shared" si="52"/>
        <v>0</v>
      </c>
      <c r="AD55" s="66">
        <f t="shared" si="12"/>
        <v>0</v>
      </c>
      <c r="AE55" s="118"/>
      <c r="AF55" s="66">
        <f t="shared" si="13"/>
        <v>0</v>
      </c>
      <c r="AG55" s="118"/>
      <c r="AH55" s="66">
        <f t="shared" si="14"/>
        <v>0</v>
      </c>
      <c r="AI55" s="118"/>
      <c r="AJ55" s="66">
        <f t="shared" si="15"/>
        <v>0</v>
      </c>
      <c r="AK55" s="118"/>
      <c r="AL55" s="66">
        <f t="shared" si="16"/>
        <v>0</v>
      </c>
      <c r="AM55" s="118"/>
      <c r="AN55" s="66">
        <f t="shared" si="17"/>
        <v>0</v>
      </c>
      <c r="AO55" s="118"/>
      <c r="AP55" s="66">
        <f t="shared" si="18"/>
        <v>0</v>
      </c>
      <c r="AQ55" s="118"/>
      <c r="AR55" s="66">
        <f t="shared" si="19"/>
        <v>0</v>
      </c>
      <c r="AS55" s="118"/>
      <c r="AT55" s="66">
        <f t="shared" si="20"/>
        <v>0</v>
      </c>
      <c r="AU55" s="118"/>
      <c r="AV55" s="66">
        <f t="shared" si="21"/>
        <v>0</v>
      </c>
      <c r="AW55" s="118"/>
      <c r="AX55" s="66">
        <f t="shared" si="22"/>
        <v>0</v>
      </c>
      <c r="AY55" s="118"/>
      <c r="AZ55" s="66">
        <f t="shared" si="23"/>
        <v>0</v>
      </c>
      <c r="BA55" s="118"/>
      <c r="BB55" s="66">
        <f t="shared" si="24"/>
        <v>0</v>
      </c>
      <c r="BC55" s="118"/>
      <c r="BD55" s="66">
        <f t="shared" si="25"/>
        <v>0</v>
      </c>
      <c r="BE55" s="118"/>
      <c r="BF55" s="66">
        <f t="shared" si="26"/>
        <v>0</v>
      </c>
      <c r="BG55" s="118"/>
      <c r="BH55" s="66">
        <f t="shared" si="27"/>
        <v>0</v>
      </c>
      <c r="BI55" s="118"/>
      <c r="BJ55" s="66">
        <f t="shared" si="28"/>
        <v>0</v>
      </c>
      <c r="BK55" s="118"/>
      <c r="BL55" s="66">
        <f t="shared" si="29"/>
        <v>0</v>
      </c>
      <c r="BM55" s="118"/>
      <c r="BN55" s="66">
        <f t="shared" si="30"/>
        <v>0</v>
      </c>
      <c r="BO55" s="118"/>
      <c r="BP55" s="66">
        <f t="shared" si="31"/>
        <v>0</v>
      </c>
      <c r="BQ55" s="118"/>
      <c r="BR55" s="66">
        <f t="shared" si="32"/>
        <v>0</v>
      </c>
      <c r="BS55" s="118"/>
      <c r="BT55" s="66">
        <f t="shared" si="33"/>
        <v>0</v>
      </c>
      <c r="BU55" s="118"/>
      <c r="BV55" s="66">
        <f t="shared" si="34"/>
        <v>0</v>
      </c>
      <c r="BW55" s="118"/>
      <c r="BX55" s="66">
        <f t="shared" si="35"/>
        <v>0</v>
      </c>
      <c r="BY55" s="118"/>
      <c r="BZ55" s="66">
        <f t="shared" si="36"/>
        <v>0</v>
      </c>
      <c r="CA55" s="118"/>
      <c r="CB55" s="66">
        <f t="shared" si="37"/>
        <v>0</v>
      </c>
      <c r="CC55" s="118"/>
      <c r="CD55" s="66">
        <f t="shared" si="38"/>
        <v>0</v>
      </c>
      <c r="CE55" s="118"/>
      <c r="CF55" s="66">
        <f t="shared" si="39"/>
        <v>0</v>
      </c>
      <c r="CG55" s="118"/>
      <c r="CH55" s="66">
        <f t="shared" si="40"/>
        <v>0</v>
      </c>
      <c r="CI55" s="118"/>
      <c r="CJ55" s="66">
        <f t="shared" si="41"/>
        <v>0</v>
      </c>
      <c r="CK55" s="118"/>
      <c r="CL55" s="66">
        <f t="shared" si="42"/>
        <v>0</v>
      </c>
      <c r="CM55" s="118"/>
      <c r="CN55" s="66">
        <f t="shared" si="43"/>
        <v>0</v>
      </c>
      <c r="CO55" s="118"/>
      <c r="CP55" s="66">
        <f t="shared" si="44"/>
        <v>0</v>
      </c>
      <c r="CQ55" s="118"/>
      <c r="CR55" s="66">
        <f t="shared" si="45"/>
        <v>0</v>
      </c>
      <c r="CS55" s="118"/>
      <c r="CT55" s="66">
        <f t="shared" si="46"/>
        <v>0</v>
      </c>
      <c r="CU55" s="118"/>
      <c r="CV55" s="66">
        <f t="shared" si="47"/>
        <v>0</v>
      </c>
      <c r="CW55" s="118"/>
      <c r="CX55" s="66">
        <f t="shared" si="48"/>
        <v>0</v>
      </c>
      <c r="CY55" s="118"/>
      <c r="CZ55" s="66">
        <f t="shared" si="49"/>
        <v>0</v>
      </c>
      <c r="DA55" s="67" t="str">
        <f>IF(CW55+CY55&gt;0,"AS","")</f>
        <v/>
      </c>
    </row>
    <row r="56" spans="1:105" ht="13.5" x14ac:dyDescent="0.2">
      <c r="A56" s="52">
        <f t="shared" si="50"/>
        <v>49</v>
      </c>
      <c r="B56" s="53"/>
      <c r="C56" s="113"/>
      <c r="D56" s="114"/>
      <c r="E56" s="115"/>
      <c r="F56" s="56"/>
      <c r="G56" s="56"/>
      <c r="H56" s="56"/>
      <c r="I56" s="56"/>
      <c r="J56" s="71"/>
      <c r="K56" s="71"/>
      <c r="L56" s="71"/>
      <c r="M56" s="72"/>
      <c r="N56" s="73"/>
      <c r="O56" s="78">
        <f t="shared" si="10"/>
        <v>0</v>
      </c>
      <c r="P56" s="75">
        <f t="shared" si="11"/>
        <v>0</v>
      </c>
      <c r="Q56" s="75" t="str">
        <f t="shared" si="2"/>
        <v/>
      </c>
      <c r="R56" s="75" t="str">
        <f t="shared" si="3"/>
        <v/>
      </c>
      <c r="S56" s="75" t="str">
        <f t="shared" si="4"/>
        <v/>
      </c>
      <c r="T56" s="64">
        <f t="shared" si="0"/>
        <v>0</v>
      </c>
      <c r="U56" s="117">
        <f t="shared" si="5"/>
        <v>0</v>
      </c>
      <c r="V56" s="117">
        <f t="shared" si="6"/>
        <v>0</v>
      </c>
      <c r="W56" s="117">
        <f t="shared" si="51"/>
        <v>0</v>
      </c>
      <c r="X56" s="78"/>
      <c r="Y56" s="78"/>
      <c r="Z56" s="78"/>
      <c r="AA56" s="78"/>
      <c r="AB56" s="78"/>
      <c r="AC56" s="118">
        <f t="shared" si="52"/>
        <v>0</v>
      </c>
      <c r="AD56" s="66">
        <f t="shared" si="12"/>
        <v>0</v>
      </c>
      <c r="AE56" s="118"/>
      <c r="AF56" s="66">
        <f t="shared" si="13"/>
        <v>0</v>
      </c>
      <c r="AG56" s="118"/>
      <c r="AH56" s="66">
        <f t="shared" si="14"/>
        <v>0</v>
      </c>
      <c r="AI56" s="118"/>
      <c r="AJ56" s="66">
        <f t="shared" si="15"/>
        <v>0</v>
      </c>
      <c r="AK56" s="118"/>
      <c r="AL56" s="66">
        <f t="shared" si="16"/>
        <v>0</v>
      </c>
      <c r="AM56" s="118"/>
      <c r="AN56" s="66">
        <f t="shared" si="17"/>
        <v>0</v>
      </c>
      <c r="AO56" s="118"/>
      <c r="AP56" s="66">
        <f t="shared" si="18"/>
        <v>0</v>
      </c>
      <c r="AQ56" s="118"/>
      <c r="AR56" s="66">
        <f t="shared" si="19"/>
        <v>0</v>
      </c>
      <c r="AS56" s="118"/>
      <c r="AT56" s="66">
        <f t="shared" si="20"/>
        <v>0</v>
      </c>
      <c r="AU56" s="118"/>
      <c r="AV56" s="66">
        <f t="shared" si="21"/>
        <v>0</v>
      </c>
      <c r="AW56" s="118"/>
      <c r="AX56" s="66">
        <f t="shared" si="22"/>
        <v>0</v>
      </c>
      <c r="AY56" s="118"/>
      <c r="AZ56" s="66">
        <f t="shared" si="23"/>
        <v>0</v>
      </c>
      <c r="BA56" s="118"/>
      <c r="BB56" s="66">
        <f t="shared" si="24"/>
        <v>0</v>
      </c>
      <c r="BC56" s="118"/>
      <c r="BD56" s="66">
        <f t="shared" si="25"/>
        <v>0</v>
      </c>
      <c r="BE56" s="118"/>
      <c r="BF56" s="66">
        <f t="shared" si="26"/>
        <v>0</v>
      </c>
      <c r="BG56" s="118"/>
      <c r="BH56" s="66">
        <f t="shared" si="27"/>
        <v>0</v>
      </c>
      <c r="BI56" s="118"/>
      <c r="BJ56" s="66">
        <f t="shared" si="28"/>
        <v>0</v>
      </c>
      <c r="BK56" s="118"/>
      <c r="BL56" s="66">
        <f t="shared" si="29"/>
        <v>0</v>
      </c>
      <c r="BM56" s="118"/>
      <c r="BN56" s="66">
        <f t="shared" si="30"/>
        <v>0</v>
      </c>
      <c r="BO56" s="118"/>
      <c r="BP56" s="66">
        <f t="shared" si="31"/>
        <v>0</v>
      </c>
      <c r="BQ56" s="118"/>
      <c r="BR56" s="66">
        <f t="shared" si="32"/>
        <v>0</v>
      </c>
      <c r="BS56" s="118"/>
      <c r="BT56" s="66">
        <f t="shared" si="33"/>
        <v>0</v>
      </c>
      <c r="BU56" s="118"/>
      <c r="BV56" s="66">
        <f t="shared" si="34"/>
        <v>0</v>
      </c>
      <c r="BW56" s="118"/>
      <c r="BX56" s="66">
        <f t="shared" si="35"/>
        <v>0</v>
      </c>
      <c r="BY56" s="118"/>
      <c r="BZ56" s="66">
        <f t="shared" si="36"/>
        <v>0</v>
      </c>
      <c r="CA56" s="118"/>
      <c r="CB56" s="66">
        <f t="shared" si="37"/>
        <v>0</v>
      </c>
      <c r="CC56" s="118"/>
      <c r="CD56" s="66">
        <f t="shared" si="38"/>
        <v>0</v>
      </c>
      <c r="CE56" s="118"/>
      <c r="CF56" s="66">
        <f t="shared" si="39"/>
        <v>0</v>
      </c>
      <c r="CG56" s="118"/>
      <c r="CH56" s="66">
        <f t="shared" si="40"/>
        <v>0</v>
      </c>
      <c r="CI56" s="118"/>
      <c r="CJ56" s="66">
        <f t="shared" si="41"/>
        <v>0</v>
      </c>
      <c r="CK56" s="118"/>
      <c r="CL56" s="66">
        <f t="shared" si="42"/>
        <v>0</v>
      </c>
      <c r="CM56" s="118"/>
      <c r="CN56" s="66">
        <f t="shared" si="43"/>
        <v>0</v>
      </c>
      <c r="CO56" s="118"/>
      <c r="CP56" s="66">
        <f t="shared" si="44"/>
        <v>0</v>
      </c>
      <c r="CQ56" s="118"/>
      <c r="CR56" s="66">
        <f t="shared" si="45"/>
        <v>0</v>
      </c>
      <c r="CS56" s="118"/>
      <c r="CT56" s="66">
        <f t="shared" si="46"/>
        <v>0</v>
      </c>
      <c r="CU56" s="118"/>
      <c r="CV56" s="66">
        <f t="shared" si="47"/>
        <v>0</v>
      </c>
      <c r="CW56" s="118"/>
      <c r="CX56" s="66">
        <f t="shared" si="48"/>
        <v>0</v>
      </c>
      <c r="CY56" s="118"/>
      <c r="CZ56" s="66">
        <f t="shared" si="49"/>
        <v>0</v>
      </c>
      <c r="DA56" s="67" t="str">
        <f t="shared" ref="DA56:DA57" si="54">IF(CW56+CY56&gt;0,"AS","")</f>
        <v/>
      </c>
    </row>
    <row r="57" spans="1:105" ht="13.5" x14ac:dyDescent="0.2">
      <c r="A57" s="52">
        <f t="shared" si="50"/>
        <v>50</v>
      </c>
      <c r="B57" s="53"/>
      <c r="C57" s="113"/>
      <c r="D57" s="114"/>
      <c r="E57" s="115"/>
      <c r="F57" s="56"/>
      <c r="G57" s="56"/>
      <c r="H57" s="56"/>
      <c r="I57" s="56"/>
      <c r="J57" s="71"/>
      <c r="K57" s="71"/>
      <c r="L57" s="71"/>
      <c r="M57" s="72"/>
      <c r="N57" s="73"/>
      <c r="O57" s="78">
        <f t="shared" si="10"/>
        <v>0</v>
      </c>
      <c r="P57" s="75">
        <f t="shared" si="11"/>
        <v>0</v>
      </c>
      <c r="Q57" s="75" t="str">
        <f t="shared" si="2"/>
        <v/>
      </c>
      <c r="R57" s="75" t="str">
        <f t="shared" si="3"/>
        <v/>
      </c>
      <c r="S57" s="75" t="str">
        <f t="shared" si="4"/>
        <v/>
      </c>
      <c r="T57" s="64">
        <f t="shared" si="0"/>
        <v>0</v>
      </c>
      <c r="U57" s="117">
        <f t="shared" si="5"/>
        <v>0</v>
      </c>
      <c r="V57" s="117">
        <f t="shared" si="6"/>
        <v>0</v>
      </c>
      <c r="W57" s="117">
        <f t="shared" si="51"/>
        <v>0</v>
      </c>
      <c r="X57" s="78"/>
      <c r="Y57" s="78"/>
      <c r="Z57" s="78"/>
      <c r="AA57" s="78"/>
      <c r="AB57" s="78"/>
      <c r="AC57" s="118">
        <f t="shared" si="52"/>
        <v>0</v>
      </c>
      <c r="AD57" s="66">
        <f t="shared" si="12"/>
        <v>0</v>
      </c>
      <c r="AE57" s="118"/>
      <c r="AF57" s="66">
        <f t="shared" si="13"/>
        <v>0</v>
      </c>
      <c r="AG57" s="118"/>
      <c r="AH57" s="66">
        <f t="shared" si="14"/>
        <v>0</v>
      </c>
      <c r="AI57" s="118"/>
      <c r="AJ57" s="66">
        <f t="shared" si="15"/>
        <v>0</v>
      </c>
      <c r="AK57" s="118"/>
      <c r="AL57" s="66">
        <f t="shared" si="16"/>
        <v>0</v>
      </c>
      <c r="AM57" s="118"/>
      <c r="AN57" s="66">
        <f t="shared" si="17"/>
        <v>0</v>
      </c>
      <c r="AO57" s="118"/>
      <c r="AP57" s="66">
        <f t="shared" si="18"/>
        <v>0</v>
      </c>
      <c r="AQ57" s="118"/>
      <c r="AR57" s="66">
        <f t="shared" si="19"/>
        <v>0</v>
      </c>
      <c r="AS57" s="118"/>
      <c r="AT57" s="66">
        <f t="shared" si="20"/>
        <v>0</v>
      </c>
      <c r="AU57" s="118"/>
      <c r="AV57" s="66">
        <f t="shared" si="21"/>
        <v>0</v>
      </c>
      <c r="AW57" s="118"/>
      <c r="AX57" s="66">
        <f t="shared" si="22"/>
        <v>0</v>
      </c>
      <c r="AY57" s="118"/>
      <c r="AZ57" s="66">
        <f t="shared" si="23"/>
        <v>0</v>
      </c>
      <c r="BA57" s="118"/>
      <c r="BB57" s="66">
        <f t="shared" si="24"/>
        <v>0</v>
      </c>
      <c r="BC57" s="118"/>
      <c r="BD57" s="66">
        <f t="shared" si="25"/>
        <v>0</v>
      </c>
      <c r="BE57" s="118"/>
      <c r="BF57" s="66">
        <f t="shared" si="26"/>
        <v>0</v>
      </c>
      <c r="BG57" s="118"/>
      <c r="BH57" s="66">
        <f t="shared" si="27"/>
        <v>0</v>
      </c>
      <c r="BI57" s="118"/>
      <c r="BJ57" s="66">
        <f t="shared" si="28"/>
        <v>0</v>
      </c>
      <c r="BK57" s="118"/>
      <c r="BL57" s="66">
        <f t="shared" si="29"/>
        <v>0</v>
      </c>
      <c r="BM57" s="118"/>
      <c r="BN57" s="66">
        <f t="shared" si="30"/>
        <v>0</v>
      </c>
      <c r="BO57" s="118"/>
      <c r="BP57" s="66">
        <f t="shared" si="31"/>
        <v>0</v>
      </c>
      <c r="BQ57" s="118"/>
      <c r="BR57" s="66">
        <f t="shared" si="32"/>
        <v>0</v>
      </c>
      <c r="BS57" s="118"/>
      <c r="BT57" s="66">
        <f t="shared" si="33"/>
        <v>0</v>
      </c>
      <c r="BU57" s="118"/>
      <c r="BV57" s="66">
        <f t="shared" si="34"/>
        <v>0</v>
      </c>
      <c r="BW57" s="118"/>
      <c r="BX57" s="66">
        <f t="shared" si="35"/>
        <v>0</v>
      </c>
      <c r="BY57" s="118"/>
      <c r="BZ57" s="66">
        <f t="shared" si="36"/>
        <v>0</v>
      </c>
      <c r="CA57" s="118"/>
      <c r="CB57" s="66">
        <f t="shared" si="37"/>
        <v>0</v>
      </c>
      <c r="CC57" s="118"/>
      <c r="CD57" s="66">
        <f t="shared" si="38"/>
        <v>0</v>
      </c>
      <c r="CE57" s="118"/>
      <c r="CF57" s="66">
        <f t="shared" si="39"/>
        <v>0</v>
      </c>
      <c r="CG57" s="118"/>
      <c r="CH57" s="66">
        <f t="shared" si="40"/>
        <v>0</v>
      </c>
      <c r="CI57" s="118"/>
      <c r="CJ57" s="66">
        <f t="shared" si="41"/>
        <v>0</v>
      </c>
      <c r="CK57" s="118"/>
      <c r="CL57" s="66">
        <f t="shared" si="42"/>
        <v>0</v>
      </c>
      <c r="CM57" s="118"/>
      <c r="CN57" s="66">
        <f t="shared" si="43"/>
        <v>0</v>
      </c>
      <c r="CO57" s="118"/>
      <c r="CP57" s="66">
        <f t="shared" si="44"/>
        <v>0</v>
      </c>
      <c r="CQ57" s="118"/>
      <c r="CR57" s="66">
        <f t="shared" si="45"/>
        <v>0</v>
      </c>
      <c r="CS57" s="118"/>
      <c r="CT57" s="66">
        <f t="shared" si="46"/>
        <v>0</v>
      </c>
      <c r="CU57" s="118"/>
      <c r="CV57" s="66">
        <f t="shared" si="47"/>
        <v>0</v>
      </c>
      <c r="CW57" s="118"/>
      <c r="CX57" s="66">
        <f t="shared" si="48"/>
        <v>0</v>
      </c>
      <c r="CY57" s="118"/>
      <c r="CZ57" s="66">
        <f t="shared" si="49"/>
        <v>0</v>
      </c>
      <c r="DA57" s="67" t="str">
        <f t="shared" si="54"/>
        <v/>
      </c>
    </row>
  </sheetData>
  <mergeCells count="29">
    <mergeCell ref="AK2:AL3"/>
    <mergeCell ref="AM2:AN3"/>
    <mergeCell ref="AO2:AP3"/>
    <mergeCell ref="AQ2:AR3"/>
    <mergeCell ref="AS2:AT3"/>
    <mergeCell ref="AI2:AJ3"/>
    <mergeCell ref="M2:M4"/>
    <mergeCell ref="N2:N3"/>
    <mergeCell ref="O2:O4"/>
    <mergeCell ref="P2:S2"/>
    <mergeCell ref="T2:T4"/>
    <mergeCell ref="U2:U4"/>
    <mergeCell ref="V2:V4"/>
    <mergeCell ref="W2:W4"/>
    <mergeCell ref="AC2:AD3"/>
    <mergeCell ref="AE2:AF3"/>
    <mergeCell ref="AG2:AH3"/>
    <mergeCell ref="L2:L4"/>
    <mergeCell ref="A2:A4"/>
    <mergeCell ref="B2:B4"/>
    <mergeCell ref="C2:C4"/>
    <mergeCell ref="D2:D4"/>
    <mergeCell ref="E2:E4"/>
    <mergeCell ref="F2:F4"/>
    <mergeCell ref="G2:G4"/>
    <mergeCell ref="H2:H4"/>
    <mergeCell ref="I2:I4"/>
    <mergeCell ref="J2:J4"/>
    <mergeCell ref="K2:K4"/>
  </mergeCells>
  <pageMargins left="0.11811023622047245" right="0.11811023622047245" top="0.59055118110236227" bottom="0.27559055118110237" header="0.31496062992125984" footer="0.19685039370078741"/>
  <pageSetup paperSize="9" scale="70" orientation="landscape" horizontalDpi="300" verticalDpi="300" r:id="rId1"/>
  <headerFooter alignWithMargins="0">
    <oddHeader>&amp;L&amp;O&amp;C&amp;"Helvetica-Narrow,Standard"&amp;8
&amp;F-&amp;A&amp;R&amp;"Helvetica-Narrow,Standard"&amp;8
Seite &amp;P/&amp;N - &amp;D</oddHeader>
  </headerFooter>
  <colBreaks count="3" manualBreakCount="3">
    <brk id="30" min="7" max="51" man="1"/>
    <brk id="56" min="7" max="51" man="1"/>
    <brk id="80" min="7" max="51" man="1"/>
  </colBreaks>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9E29C-B0DA-401E-85F2-E4FF9B28C992}">
  <sheetPr syncVertical="1" syncRef="I8" transitionEvaluation="1" transitionEntry="1">
    <outlinePr summaryRight="0"/>
    <pageSetUpPr autoPageBreaks="0"/>
  </sheetPr>
  <dimension ref="A1:DA57"/>
  <sheetViews>
    <sheetView showZeros="0" showRuler="0" zoomScaleNormal="100" workbookViewId="0">
      <pane xSplit="8" ySplit="7" topLeftCell="I8" activePane="bottomRight" state="frozen"/>
      <selection pane="topRight" activeCell="I1" sqref="I1"/>
      <selection pane="bottomLeft" activeCell="A8" sqref="A8"/>
      <selection pane="bottomRight" activeCell="D23" sqref="D23"/>
    </sheetView>
  </sheetViews>
  <sheetFormatPr baseColWidth="10" defaultColWidth="11" defaultRowHeight="12.75" outlineLevelCol="1" x14ac:dyDescent="0.2"/>
  <cols>
    <col min="1" max="1" width="3.28515625" style="68" customWidth="1"/>
    <col min="2" max="2" width="4.28515625" style="68" customWidth="1"/>
    <col min="3" max="3" width="18.7109375" style="68" customWidth="1"/>
    <col min="4" max="4" width="16.28515625" style="68" customWidth="1"/>
    <col min="5" max="5" width="8.42578125" style="119" customWidth="1"/>
    <col min="6" max="9" width="4.7109375" style="119" customWidth="1" outlineLevel="1"/>
    <col min="10" max="12" width="8.42578125" style="119" customWidth="1"/>
    <col min="13" max="13" width="8.7109375" style="119" customWidth="1"/>
    <col min="14" max="14" width="8" style="68" customWidth="1"/>
    <col min="15" max="15" width="7" style="119" customWidth="1"/>
    <col min="16" max="19" width="4.28515625" style="119" customWidth="1"/>
    <col min="20" max="20" width="6.42578125" style="68" customWidth="1"/>
    <col min="21" max="21" width="4.7109375" style="68" customWidth="1"/>
    <col min="22" max="22" width="4" style="68" customWidth="1"/>
    <col min="23" max="23" width="4.7109375" style="68" customWidth="1"/>
    <col min="24" max="24" width="7.7109375" style="68" customWidth="1"/>
    <col min="25" max="28" width="6.85546875" style="68" customWidth="1"/>
    <col min="29" max="29" width="6.42578125" style="68" customWidth="1"/>
    <col min="30" max="30" width="7.85546875" style="120" customWidth="1" outlineLevel="1"/>
    <col min="31" max="31" width="5.85546875" style="68" customWidth="1"/>
    <col min="32" max="32" width="7.85546875" style="120" customWidth="1" outlineLevel="1"/>
    <col min="33" max="33" width="5.85546875" style="68" customWidth="1"/>
    <col min="34" max="34" width="7.85546875" style="120" customWidth="1" outlineLevel="1"/>
    <col min="35" max="35" width="5.85546875" style="68" customWidth="1"/>
    <col min="36" max="36" width="7.85546875" style="120" customWidth="1" outlineLevel="1"/>
    <col min="37" max="37" width="5.85546875" style="68" customWidth="1"/>
    <col min="38" max="38" width="7.85546875" style="120" customWidth="1" outlineLevel="1"/>
    <col min="39" max="39" width="5.85546875" style="68" customWidth="1"/>
    <col min="40" max="40" width="7.85546875" style="120" customWidth="1" outlineLevel="1"/>
    <col min="41" max="41" width="5.85546875" style="68" customWidth="1"/>
    <col min="42" max="42" width="7.85546875" style="120" customWidth="1" outlineLevel="1"/>
    <col min="43" max="43" width="5.85546875" style="68" customWidth="1"/>
    <col min="44" max="44" width="7.85546875" style="120" customWidth="1" outlineLevel="1"/>
    <col min="45" max="45" width="5.85546875" style="68" customWidth="1"/>
    <col min="46" max="46" width="7.85546875" style="120" customWidth="1" outlineLevel="1"/>
    <col min="47" max="47" width="6.28515625" style="68" customWidth="1"/>
    <col min="48" max="48" width="7.85546875" style="120" customWidth="1" outlineLevel="1"/>
    <col min="49" max="49" width="6.28515625" style="68" customWidth="1"/>
    <col min="50" max="50" width="7.85546875" style="120" customWidth="1" outlineLevel="1"/>
    <col min="51" max="51" width="6.28515625" style="68" customWidth="1"/>
    <col min="52" max="52" width="7.85546875" style="120" customWidth="1" outlineLevel="1"/>
    <col min="53" max="53" width="6.28515625" style="68" customWidth="1"/>
    <col min="54" max="54" width="7.85546875" style="120" customWidth="1" outlineLevel="1"/>
    <col min="55" max="55" width="6.28515625" style="68" customWidth="1"/>
    <col min="56" max="56" width="7.85546875" style="120" customWidth="1" outlineLevel="1"/>
    <col min="57" max="57" width="6.28515625" style="68" customWidth="1"/>
    <col min="58" max="58" width="7.85546875" style="120" customWidth="1" outlineLevel="1"/>
    <col min="59" max="59" width="6.28515625" style="68" customWidth="1"/>
    <col min="60" max="60" width="7.85546875" style="120" customWidth="1" outlineLevel="1"/>
    <col min="61" max="61" width="6.28515625" style="68" customWidth="1"/>
    <col min="62" max="62" width="7.85546875" style="120" customWidth="1" outlineLevel="1"/>
    <col min="63" max="63" width="6.28515625" style="68" customWidth="1"/>
    <col min="64" max="64" width="7.85546875" style="120" customWidth="1" outlineLevel="1"/>
    <col min="65" max="65" width="6.28515625" style="68" customWidth="1"/>
    <col min="66" max="66" width="7.85546875" style="120" customWidth="1" outlineLevel="1"/>
    <col min="67" max="67" width="6.28515625" style="68" customWidth="1"/>
    <col min="68" max="68" width="7.85546875" style="120" customWidth="1" outlineLevel="1"/>
    <col min="69" max="69" width="6.28515625" style="68" customWidth="1"/>
    <col min="70" max="70" width="7.85546875" style="120" customWidth="1" outlineLevel="1"/>
    <col min="71" max="71" width="6.28515625" style="68" customWidth="1"/>
    <col min="72" max="72" width="7.85546875" style="120" customWidth="1" outlineLevel="1"/>
    <col min="73" max="73" width="6.28515625" style="68" customWidth="1"/>
    <col min="74" max="74" width="7.85546875" style="120" customWidth="1" outlineLevel="1"/>
    <col min="75" max="75" width="6.28515625" style="68" customWidth="1"/>
    <col min="76" max="76" width="7.85546875" style="120" customWidth="1" outlineLevel="1"/>
    <col min="77" max="77" width="6.28515625" style="68" customWidth="1"/>
    <col min="78" max="78" width="7.85546875" style="120" customWidth="1" outlineLevel="1"/>
    <col min="79" max="79" width="6.28515625" style="68" customWidth="1"/>
    <col min="80" max="80" width="7.85546875" style="120" customWidth="1" outlineLevel="1"/>
    <col min="81" max="81" width="6.28515625" style="68" customWidth="1"/>
    <col min="82" max="82" width="7.85546875" style="120" customWidth="1" outlineLevel="1"/>
    <col min="83" max="83" width="6.28515625" style="68" customWidth="1"/>
    <col min="84" max="84" width="7.85546875" style="120" customWidth="1" outlineLevel="1"/>
    <col min="85" max="85" width="6.28515625" style="68" customWidth="1"/>
    <col min="86" max="86" width="7.85546875" style="120" customWidth="1" outlineLevel="1"/>
    <col min="87" max="87" width="6.28515625" style="68" customWidth="1"/>
    <col min="88" max="88" width="7.85546875" style="120" customWidth="1" outlineLevel="1"/>
    <col min="89" max="89" width="6.28515625" style="68" customWidth="1"/>
    <col min="90" max="90" width="7.85546875" style="120" customWidth="1" outlineLevel="1"/>
    <col min="91" max="91" width="6.28515625" style="68" customWidth="1"/>
    <col min="92" max="92" width="7.85546875" style="120" customWidth="1" outlineLevel="1"/>
    <col min="93" max="93" width="6.28515625" style="68" customWidth="1"/>
    <col min="94" max="94" width="7.85546875" style="120" customWidth="1" outlineLevel="1"/>
    <col min="95" max="95" width="6.28515625" style="68" customWidth="1"/>
    <col min="96" max="96" width="7.85546875" style="120" customWidth="1" outlineLevel="1"/>
    <col min="97" max="97" width="6.28515625" style="68" customWidth="1"/>
    <col min="98" max="98" width="7.85546875" style="120" customWidth="1" outlineLevel="1"/>
    <col min="99" max="99" width="6.28515625" style="68" customWidth="1"/>
    <col min="100" max="100" width="7.85546875" style="120" customWidth="1" outlineLevel="1"/>
    <col min="101" max="101" width="6.28515625" style="68" customWidth="1"/>
    <col min="102" max="102" width="7.85546875" style="120" customWidth="1" outlineLevel="1"/>
    <col min="103" max="103" width="6.28515625" style="68" customWidth="1"/>
    <col min="104" max="104" width="7.85546875" style="120" customWidth="1" outlineLevel="1"/>
    <col min="105" max="105" width="4.7109375" style="68" customWidth="1"/>
    <col min="106" max="16384" width="11" style="68"/>
  </cols>
  <sheetData>
    <row r="1" spans="1:105" s="3" customFormat="1" ht="24.95" customHeight="1" thickBot="1" x14ac:dyDescent="0.25">
      <c r="A1" s="1">
        <v>0</v>
      </c>
      <c r="B1" s="1"/>
      <c r="C1" s="2"/>
      <c r="E1" s="4" t="s">
        <v>0</v>
      </c>
      <c r="F1" s="4"/>
      <c r="G1" s="4"/>
      <c r="H1" s="4"/>
      <c r="I1" s="4"/>
      <c r="J1" s="5"/>
      <c r="K1" s="5"/>
      <c r="L1" s="5"/>
      <c r="M1" s="5"/>
      <c r="N1" s="5"/>
      <c r="O1" s="6"/>
      <c r="P1" s="6"/>
      <c r="Q1" s="6"/>
      <c r="R1" s="6"/>
      <c r="S1" s="6"/>
      <c r="T1" s="6"/>
      <c r="U1" s="6"/>
      <c r="V1" s="6"/>
      <c r="W1" s="6"/>
      <c r="X1" s="6"/>
      <c r="Y1" s="6"/>
      <c r="Z1" s="6"/>
      <c r="AA1" s="6"/>
      <c r="AB1" s="6"/>
      <c r="AC1" s="6"/>
      <c r="AD1" s="6"/>
      <c r="AF1" s="7"/>
      <c r="AH1" s="7"/>
      <c r="AJ1" s="7"/>
      <c r="AL1" s="7"/>
      <c r="AN1" s="7"/>
      <c r="AP1" s="7"/>
      <c r="AR1" s="7"/>
      <c r="AT1" s="7"/>
      <c r="AV1" s="7"/>
      <c r="AX1" s="7"/>
      <c r="AZ1" s="7"/>
      <c r="BB1" s="7"/>
      <c r="BD1" s="7"/>
      <c r="BF1" s="7"/>
      <c r="BH1" s="7"/>
      <c r="BJ1" s="7"/>
      <c r="BL1" s="7"/>
      <c r="BN1" s="7"/>
      <c r="BP1" s="7"/>
      <c r="BR1" s="7"/>
      <c r="BT1" s="7"/>
      <c r="BV1" s="7"/>
      <c r="BX1" s="7"/>
      <c r="BZ1" s="7"/>
      <c r="CB1" s="7"/>
      <c r="CD1" s="7"/>
      <c r="CF1" s="7"/>
      <c r="CH1" s="7"/>
      <c r="CJ1" s="7"/>
      <c r="CL1" s="7"/>
      <c r="CN1" s="7"/>
      <c r="CP1" s="7"/>
      <c r="CR1" s="7"/>
      <c r="CT1" s="7"/>
      <c r="CV1" s="7"/>
      <c r="CX1" s="7"/>
      <c r="CZ1" s="7"/>
    </row>
    <row r="2" spans="1:105" s="33" customFormat="1" ht="26.25" customHeight="1" x14ac:dyDescent="0.2">
      <c r="A2" s="125"/>
      <c r="B2" s="128" t="s">
        <v>1</v>
      </c>
      <c r="C2" s="131" t="s">
        <v>2</v>
      </c>
      <c r="D2" s="125" t="s">
        <v>3</v>
      </c>
      <c r="E2" s="134" t="s">
        <v>4</v>
      </c>
      <c r="F2" s="137" t="s">
        <v>5</v>
      </c>
      <c r="G2" s="137" t="s">
        <v>6</v>
      </c>
      <c r="H2" s="140" t="s">
        <v>7</v>
      </c>
      <c r="I2" s="140" t="s">
        <v>8</v>
      </c>
      <c r="J2" s="143" t="s">
        <v>9</v>
      </c>
      <c r="K2" s="144" t="s">
        <v>10</v>
      </c>
      <c r="L2" s="122" t="s">
        <v>11</v>
      </c>
      <c r="M2" s="147" t="s">
        <v>12</v>
      </c>
      <c r="N2" s="148" t="s">
        <v>13</v>
      </c>
      <c r="O2" s="150" t="s">
        <v>14</v>
      </c>
      <c r="P2" s="153" t="s">
        <v>15</v>
      </c>
      <c r="Q2" s="154"/>
      <c r="R2" s="154"/>
      <c r="S2" s="155"/>
      <c r="T2" s="156" t="s">
        <v>16</v>
      </c>
      <c r="U2" s="159" t="s">
        <v>17</v>
      </c>
      <c r="V2" s="159" t="s">
        <v>18</v>
      </c>
      <c r="W2" s="159" t="s">
        <v>19</v>
      </c>
      <c r="X2" s="8" t="s">
        <v>20</v>
      </c>
      <c r="Y2" s="9" t="s">
        <v>21</v>
      </c>
      <c r="Z2" s="9" t="s">
        <v>22</v>
      </c>
      <c r="AA2" s="10" t="s">
        <v>23</v>
      </c>
      <c r="AB2" s="9" t="s">
        <v>24</v>
      </c>
      <c r="AC2" s="131" t="s">
        <v>25</v>
      </c>
      <c r="AD2" s="145"/>
      <c r="AE2" s="131" t="s">
        <v>26</v>
      </c>
      <c r="AF2" s="145"/>
      <c r="AG2" s="131" t="s">
        <v>27</v>
      </c>
      <c r="AH2" s="145"/>
      <c r="AI2" s="131" t="s">
        <v>28</v>
      </c>
      <c r="AJ2" s="145"/>
      <c r="AK2" s="162" t="s">
        <v>29</v>
      </c>
      <c r="AL2" s="163"/>
      <c r="AM2" s="162" t="s">
        <v>30</v>
      </c>
      <c r="AN2" s="145"/>
      <c r="AO2" s="162" t="s">
        <v>31</v>
      </c>
      <c r="AP2" s="163"/>
      <c r="AQ2" s="162" t="s">
        <v>32</v>
      </c>
      <c r="AR2" s="145"/>
      <c r="AS2" s="131" t="s">
        <v>33</v>
      </c>
      <c r="AT2" s="145"/>
      <c r="AU2" s="11" t="s">
        <v>34</v>
      </c>
      <c r="AV2" s="12"/>
      <c r="AW2" s="12"/>
      <c r="AX2" s="13"/>
      <c r="AY2" s="14" t="s">
        <v>35</v>
      </c>
      <c r="AZ2" s="12"/>
      <c r="BA2" s="12"/>
      <c r="BB2" s="13"/>
      <c r="BC2" s="11" t="s">
        <v>36</v>
      </c>
      <c r="BD2" s="13"/>
      <c r="BE2" s="15" t="s">
        <v>37</v>
      </c>
      <c r="BF2" s="16"/>
      <c r="BG2" s="17"/>
      <c r="BH2" s="18"/>
      <c r="BI2" s="15" t="s">
        <v>38</v>
      </c>
      <c r="BJ2" s="16"/>
      <c r="BK2" s="17"/>
      <c r="BL2" s="18"/>
      <c r="BM2" s="19" t="s">
        <v>39</v>
      </c>
      <c r="BN2" s="20"/>
      <c r="BO2" s="21"/>
      <c r="BP2" s="22"/>
      <c r="BQ2" s="19" t="s">
        <v>40</v>
      </c>
      <c r="BR2" s="20"/>
      <c r="BS2" s="21"/>
      <c r="BT2" s="22"/>
      <c r="BU2" s="19" t="s">
        <v>41</v>
      </c>
      <c r="BV2" s="20"/>
      <c r="BW2" s="21"/>
      <c r="BX2" s="22"/>
      <c r="BY2" s="19" t="s">
        <v>42</v>
      </c>
      <c r="BZ2" s="20"/>
      <c r="CA2" s="21"/>
      <c r="CB2" s="22"/>
      <c r="CC2" s="19" t="s">
        <v>43</v>
      </c>
      <c r="CD2" s="20"/>
      <c r="CE2" s="21"/>
      <c r="CF2" s="22"/>
      <c r="CG2" s="19" t="s">
        <v>44</v>
      </c>
      <c r="CH2" s="20"/>
      <c r="CI2" s="21"/>
      <c r="CJ2" s="22"/>
      <c r="CK2" s="23" t="s">
        <v>45</v>
      </c>
      <c r="CL2" s="24"/>
      <c r="CM2" s="23" t="s">
        <v>46</v>
      </c>
      <c r="CN2" s="24"/>
      <c r="CO2" s="25" t="s">
        <v>47</v>
      </c>
      <c r="CP2" s="26"/>
      <c r="CQ2" s="27"/>
      <c r="CR2" s="28"/>
      <c r="CS2" s="25" t="s">
        <v>48</v>
      </c>
      <c r="CT2" s="26"/>
      <c r="CU2" s="27"/>
      <c r="CV2" s="28"/>
      <c r="CW2" s="29" t="s">
        <v>69</v>
      </c>
      <c r="CX2" s="30"/>
      <c r="CY2" s="31"/>
      <c r="CZ2" s="32"/>
    </row>
    <row r="3" spans="1:105" s="33" customFormat="1" ht="13.5" customHeight="1" x14ac:dyDescent="0.2">
      <c r="A3" s="126"/>
      <c r="B3" s="129"/>
      <c r="C3" s="132"/>
      <c r="D3" s="126"/>
      <c r="E3" s="135"/>
      <c r="F3" s="138"/>
      <c r="G3" s="138"/>
      <c r="H3" s="141"/>
      <c r="I3" s="141"/>
      <c r="J3" s="123"/>
      <c r="K3" s="123"/>
      <c r="L3" s="123"/>
      <c r="M3" s="123"/>
      <c r="N3" s="149"/>
      <c r="O3" s="151"/>
      <c r="P3" s="34" t="s">
        <v>49</v>
      </c>
      <c r="Q3" s="35" t="s">
        <v>50</v>
      </c>
      <c r="R3" s="35" t="s">
        <v>51</v>
      </c>
      <c r="S3" s="35" t="s">
        <v>52</v>
      </c>
      <c r="T3" s="157"/>
      <c r="U3" s="160"/>
      <c r="V3" s="160"/>
      <c r="W3" s="160"/>
      <c r="X3" s="36" t="s">
        <v>53</v>
      </c>
      <c r="Y3" s="36" t="s">
        <v>54</v>
      </c>
      <c r="Z3" s="36" t="s">
        <v>55</v>
      </c>
      <c r="AA3" s="36" t="s">
        <v>56</v>
      </c>
      <c r="AB3" s="36" t="s">
        <v>57</v>
      </c>
      <c r="AC3" s="132"/>
      <c r="AD3" s="146"/>
      <c r="AE3" s="132"/>
      <c r="AF3" s="146"/>
      <c r="AG3" s="132"/>
      <c r="AH3" s="146"/>
      <c r="AI3" s="132"/>
      <c r="AJ3" s="146"/>
      <c r="AK3" s="164"/>
      <c r="AL3" s="165"/>
      <c r="AM3" s="132"/>
      <c r="AN3" s="146"/>
      <c r="AO3" s="164"/>
      <c r="AP3" s="165"/>
      <c r="AQ3" s="132"/>
      <c r="AR3" s="146"/>
      <c r="AS3" s="132"/>
      <c r="AT3" s="146"/>
      <c r="AU3" s="37" t="s">
        <v>58</v>
      </c>
      <c r="AV3" s="38"/>
      <c r="AW3" s="39" t="s">
        <v>59</v>
      </c>
      <c r="AX3" s="40"/>
      <c r="AY3" s="37" t="s">
        <v>58</v>
      </c>
      <c r="AZ3" s="38"/>
      <c r="BA3" s="39" t="s">
        <v>59</v>
      </c>
      <c r="BB3" s="40"/>
      <c r="BC3" s="37" t="s">
        <v>58</v>
      </c>
      <c r="BD3" s="38"/>
      <c r="BE3" s="37" t="s">
        <v>58</v>
      </c>
      <c r="BF3" s="38"/>
      <c r="BG3" s="39" t="s">
        <v>59</v>
      </c>
      <c r="BH3" s="40"/>
      <c r="BI3" s="37" t="s">
        <v>58</v>
      </c>
      <c r="BJ3" s="38"/>
      <c r="BK3" s="39" t="s">
        <v>59</v>
      </c>
      <c r="BL3" s="40"/>
      <c r="BM3" s="37" t="s">
        <v>58</v>
      </c>
      <c r="BN3" s="38"/>
      <c r="BO3" s="39" t="s">
        <v>59</v>
      </c>
      <c r="BP3" s="40"/>
      <c r="BQ3" s="37" t="s">
        <v>58</v>
      </c>
      <c r="BR3" s="38"/>
      <c r="BS3" s="39" t="s">
        <v>59</v>
      </c>
      <c r="BT3" s="40"/>
      <c r="BU3" s="37" t="s">
        <v>58</v>
      </c>
      <c r="BV3" s="38"/>
      <c r="BW3" s="39" t="s">
        <v>59</v>
      </c>
      <c r="BX3" s="40"/>
      <c r="BY3" s="37" t="s">
        <v>58</v>
      </c>
      <c r="BZ3" s="38"/>
      <c r="CA3" s="39" t="s">
        <v>59</v>
      </c>
      <c r="CB3" s="40"/>
      <c r="CC3" s="37" t="s">
        <v>58</v>
      </c>
      <c r="CD3" s="38"/>
      <c r="CE3" s="39" t="s">
        <v>59</v>
      </c>
      <c r="CF3" s="40"/>
      <c r="CG3" s="41" t="s">
        <v>58</v>
      </c>
      <c r="CH3" s="42"/>
      <c r="CI3" s="43" t="s">
        <v>59</v>
      </c>
      <c r="CJ3" s="44"/>
      <c r="CK3" s="41" t="s">
        <v>58</v>
      </c>
      <c r="CL3" s="45"/>
      <c r="CM3" s="41" t="s">
        <v>58</v>
      </c>
      <c r="CN3" s="45"/>
      <c r="CO3" s="41" t="s">
        <v>58</v>
      </c>
      <c r="CP3" s="45"/>
      <c r="CQ3" s="43" t="s">
        <v>59</v>
      </c>
      <c r="CR3" s="44"/>
      <c r="CS3" s="37" t="s">
        <v>58</v>
      </c>
      <c r="CT3" s="38"/>
      <c r="CU3" s="39" t="s">
        <v>59</v>
      </c>
      <c r="CV3" s="40"/>
      <c r="CW3" s="37" t="s">
        <v>58</v>
      </c>
      <c r="CX3" s="38"/>
      <c r="CY3" s="39" t="s">
        <v>59</v>
      </c>
      <c r="CZ3" s="40"/>
    </row>
    <row r="4" spans="1:105" s="51" customFormat="1" ht="13.5" customHeight="1" x14ac:dyDescent="0.2">
      <c r="A4" s="127"/>
      <c r="B4" s="130"/>
      <c r="C4" s="133"/>
      <c r="D4" s="127"/>
      <c r="E4" s="136"/>
      <c r="F4" s="139"/>
      <c r="G4" s="139"/>
      <c r="H4" s="142"/>
      <c r="I4" s="142"/>
      <c r="J4" s="124"/>
      <c r="K4" s="124"/>
      <c r="L4" s="124"/>
      <c r="M4" s="124"/>
      <c r="N4" s="46">
        <v>2080</v>
      </c>
      <c r="O4" s="152"/>
      <c r="P4" s="47">
        <f>4770/174</f>
        <v>27.413793103448278</v>
      </c>
      <c r="Q4" s="47">
        <f>4500/174</f>
        <v>25.862068965517242</v>
      </c>
      <c r="R4" s="47">
        <f>4300/174</f>
        <v>24.712643678160919</v>
      </c>
      <c r="S4" s="47">
        <f>4200/174</f>
        <v>24.137931034482758</v>
      </c>
      <c r="T4" s="158"/>
      <c r="U4" s="161"/>
      <c r="V4" s="161"/>
      <c r="W4" s="161"/>
      <c r="X4" s="48" t="s">
        <v>60</v>
      </c>
      <c r="Y4" s="48" t="s">
        <v>61</v>
      </c>
      <c r="Z4" s="48" t="s">
        <v>62</v>
      </c>
      <c r="AA4" s="48" t="s">
        <v>63</v>
      </c>
      <c r="AB4" s="48" t="s">
        <v>63</v>
      </c>
      <c r="AC4" s="121" t="s">
        <v>64</v>
      </c>
      <c r="AD4" s="50" t="s">
        <v>65</v>
      </c>
      <c r="AE4" s="121" t="s">
        <v>64</v>
      </c>
      <c r="AF4" s="50" t="s">
        <v>65</v>
      </c>
      <c r="AG4" s="121" t="s">
        <v>64</v>
      </c>
      <c r="AH4" s="50" t="s">
        <v>65</v>
      </c>
      <c r="AI4" s="121" t="s">
        <v>64</v>
      </c>
      <c r="AJ4" s="50" t="s">
        <v>65</v>
      </c>
      <c r="AK4" s="121" t="s">
        <v>64</v>
      </c>
      <c r="AL4" s="50" t="s">
        <v>65</v>
      </c>
      <c r="AM4" s="121" t="s">
        <v>66</v>
      </c>
      <c r="AN4" s="50" t="s">
        <v>65</v>
      </c>
      <c r="AO4" s="121" t="s">
        <v>64</v>
      </c>
      <c r="AP4" s="50" t="s">
        <v>65</v>
      </c>
      <c r="AQ4" s="121" t="s">
        <v>64</v>
      </c>
      <c r="AR4" s="50" t="s">
        <v>65</v>
      </c>
      <c r="AS4" s="121" t="s">
        <v>64</v>
      </c>
      <c r="AT4" s="50" t="s">
        <v>65</v>
      </c>
      <c r="AU4" s="121" t="s">
        <v>64</v>
      </c>
      <c r="AV4" s="50" t="s">
        <v>65</v>
      </c>
      <c r="AW4" s="121" t="s">
        <v>64</v>
      </c>
      <c r="AX4" s="50" t="s">
        <v>65</v>
      </c>
      <c r="AY4" s="121" t="s">
        <v>64</v>
      </c>
      <c r="AZ4" s="50" t="s">
        <v>65</v>
      </c>
      <c r="BA4" s="121" t="s">
        <v>64</v>
      </c>
      <c r="BB4" s="50" t="s">
        <v>65</v>
      </c>
      <c r="BC4" s="121" t="s">
        <v>64</v>
      </c>
      <c r="BD4" s="50" t="s">
        <v>65</v>
      </c>
      <c r="BE4" s="121" t="s">
        <v>64</v>
      </c>
      <c r="BF4" s="50" t="s">
        <v>65</v>
      </c>
      <c r="BG4" s="121" t="s">
        <v>64</v>
      </c>
      <c r="BH4" s="50" t="s">
        <v>65</v>
      </c>
      <c r="BI4" s="121" t="s">
        <v>64</v>
      </c>
      <c r="BJ4" s="50" t="s">
        <v>65</v>
      </c>
      <c r="BK4" s="121" t="s">
        <v>64</v>
      </c>
      <c r="BL4" s="50" t="s">
        <v>65</v>
      </c>
      <c r="BM4" s="121" t="s">
        <v>64</v>
      </c>
      <c r="BN4" s="50" t="s">
        <v>65</v>
      </c>
      <c r="BO4" s="121" t="s">
        <v>64</v>
      </c>
      <c r="BP4" s="50" t="s">
        <v>65</v>
      </c>
      <c r="BQ4" s="121" t="s">
        <v>64</v>
      </c>
      <c r="BR4" s="50" t="s">
        <v>65</v>
      </c>
      <c r="BS4" s="121" t="s">
        <v>64</v>
      </c>
      <c r="BT4" s="50" t="s">
        <v>65</v>
      </c>
      <c r="BU4" s="121" t="s">
        <v>64</v>
      </c>
      <c r="BV4" s="50" t="s">
        <v>65</v>
      </c>
      <c r="BW4" s="121" t="s">
        <v>64</v>
      </c>
      <c r="BX4" s="50" t="s">
        <v>65</v>
      </c>
      <c r="BY4" s="121" t="s">
        <v>64</v>
      </c>
      <c r="BZ4" s="50" t="s">
        <v>65</v>
      </c>
      <c r="CA4" s="121" t="s">
        <v>64</v>
      </c>
      <c r="CB4" s="50" t="s">
        <v>65</v>
      </c>
      <c r="CC4" s="121" t="s">
        <v>64</v>
      </c>
      <c r="CD4" s="50" t="s">
        <v>65</v>
      </c>
      <c r="CE4" s="121" t="s">
        <v>64</v>
      </c>
      <c r="CF4" s="50" t="s">
        <v>65</v>
      </c>
      <c r="CG4" s="121" t="s">
        <v>64</v>
      </c>
      <c r="CH4" s="50" t="s">
        <v>65</v>
      </c>
      <c r="CI4" s="121" t="s">
        <v>64</v>
      </c>
      <c r="CJ4" s="50" t="s">
        <v>65</v>
      </c>
      <c r="CK4" s="121" t="s">
        <v>64</v>
      </c>
      <c r="CL4" s="50" t="s">
        <v>65</v>
      </c>
      <c r="CM4" s="121" t="s">
        <v>64</v>
      </c>
      <c r="CN4" s="50" t="s">
        <v>65</v>
      </c>
      <c r="CO4" s="121" t="s">
        <v>64</v>
      </c>
      <c r="CP4" s="50" t="s">
        <v>65</v>
      </c>
      <c r="CQ4" s="121" t="s">
        <v>64</v>
      </c>
      <c r="CR4" s="50" t="s">
        <v>65</v>
      </c>
      <c r="CS4" s="121" t="s">
        <v>64</v>
      </c>
      <c r="CT4" s="50" t="s">
        <v>65</v>
      </c>
      <c r="CU4" s="121" t="s">
        <v>64</v>
      </c>
      <c r="CV4" s="50" t="s">
        <v>65</v>
      </c>
      <c r="CW4" s="121" t="s">
        <v>64</v>
      </c>
      <c r="CX4" s="50" t="s">
        <v>65</v>
      </c>
      <c r="CY4" s="121" t="s">
        <v>64</v>
      </c>
      <c r="CZ4" s="50" t="s">
        <v>65</v>
      </c>
    </row>
    <row r="5" spans="1:105" ht="13.5" x14ac:dyDescent="0.2">
      <c r="A5" s="52"/>
      <c r="B5" s="53"/>
      <c r="C5" s="54" t="s">
        <v>67</v>
      </c>
      <c r="D5" s="55"/>
      <c r="E5" s="56"/>
      <c r="F5" s="57"/>
      <c r="G5" s="57"/>
      <c r="H5" s="57"/>
      <c r="I5" s="57"/>
      <c r="J5" s="58"/>
      <c r="K5" s="59"/>
      <c r="L5" s="60"/>
      <c r="M5" s="59"/>
      <c r="N5" s="61"/>
      <c r="O5" s="62">
        <f>IF(E5=0,0,($E5+$M5)/$N5)</f>
        <v>0</v>
      </c>
      <c r="P5" s="62"/>
      <c r="Q5" s="63"/>
      <c r="R5" s="62"/>
      <c r="S5" s="62"/>
      <c r="T5" s="64">
        <f t="shared" ref="T5:T57" si="0">AC5+AE5+AG5+AI5+AK5+AM5+AO5+AQ5+AS5+AU5+AW5+AY5+BA5+BC5+BE5+BG5+BI5+BK5+BM5+BO5+BQ5+BS5+BY5+CA5+BU5+BW5+CC5+CE5+CG5+CI5+CK5+CM5+CO5+CQ5+CS5+CU5+CW5+CY5</f>
        <v>0</v>
      </c>
      <c r="U5" s="61"/>
      <c r="V5" s="61"/>
      <c r="W5" s="61"/>
      <c r="X5" s="62"/>
      <c r="Y5" s="62"/>
      <c r="Z5" s="62"/>
      <c r="AA5" s="62"/>
      <c r="AB5" s="62"/>
      <c r="AC5" s="65">
        <f>Y5+Z5+AB5-AA5</f>
        <v>0</v>
      </c>
      <c r="AD5" s="66">
        <f>AC5*$O5+X5</f>
        <v>0</v>
      </c>
      <c r="AE5" s="65"/>
      <c r="AF5" s="66">
        <f>AE5*$O5</f>
        <v>0</v>
      </c>
      <c r="AG5" s="65"/>
      <c r="AH5" s="66">
        <f>AG5*$O5</f>
        <v>0</v>
      </c>
      <c r="AI5" s="65"/>
      <c r="AJ5" s="66">
        <f>AI5*$O5</f>
        <v>0</v>
      </c>
      <c r="AK5" s="65"/>
      <c r="AL5" s="66">
        <f>AK5*$O5</f>
        <v>0</v>
      </c>
      <c r="AM5" s="65"/>
      <c r="AN5" s="66">
        <f>AM5*$O5</f>
        <v>0</v>
      </c>
      <c r="AO5" s="65"/>
      <c r="AP5" s="66">
        <f>AO5*$O5</f>
        <v>0</v>
      </c>
      <c r="AQ5" s="65"/>
      <c r="AR5" s="66">
        <f>AQ5*$O5</f>
        <v>0</v>
      </c>
      <c r="AS5" s="65"/>
      <c r="AT5" s="66">
        <f>AS5*$O5</f>
        <v>0</v>
      </c>
      <c r="AU5" s="65"/>
      <c r="AV5" s="66">
        <f>AU5*$O5</f>
        <v>0</v>
      </c>
      <c r="AW5" s="65"/>
      <c r="AX5" s="66">
        <f>AW5*$O5</f>
        <v>0</v>
      </c>
      <c r="AY5" s="65"/>
      <c r="AZ5" s="66">
        <f>AY5*$O5</f>
        <v>0</v>
      </c>
      <c r="BA5" s="65"/>
      <c r="BB5" s="66">
        <f>BA5*$O5</f>
        <v>0</v>
      </c>
      <c r="BC5" s="65"/>
      <c r="BD5" s="66">
        <f>BC5*$O5</f>
        <v>0</v>
      </c>
      <c r="BE5" s="65"/>
      <c r="BF5" s="66">
        <f>BE5*$O5</f>
        <v>0</v>
      </c>
      <c r="BG5" s="65"/>
      <c r="BH5" s="66">
        <f>BG5*$O5</f>
        <v>0</v>
      </c>
      <c r="BI5" s="65"/>
      <c r="BJ5" s="66">
        <f>BI5*$O5</f>
        <v>0</v>
      </c>
      <c r="BK5" s="65"/>
      <c r="BL5" s="66">
        <f>BK5*$O5</f>
        <v>0</v>
      </c>
      <c r="BM5" s="65"/>
      <c r="BN5" s="66">
        <f>BM5*$O5</f>
        <v>0</v>
      </c>
      <c r="BO5" s="65"/>
      <c r="BP5" s="66">
        <f>BO5*$O5</f>
        <v>0</v>
      </c>
      <c r="BQ5" s="65"/>
      <c r="BR5" s="66">
        <f>BQ5*$O5</f>
        <v>0</v>
      </c>
      <c r="BS5" s="65"/>
      <c r="BT5" s="66">
        <f>BS5*$O5</f>
        <v>0</v>
      </c>
      <c r="BU5" s="65"/>
      <c r="BV5" s="66">
        <f>BU5*$O5</f>
        <v>0</v>
      </c>
      <c r="BW5" s="65"/>
      <c r="BX5" s="66">
        <f>BW5*$O5</f>
        <v>0</v>
      </c>
      <c r="BY5" s="65"/>
      <c r="BZ5" s="66">
        <f>BY5*$O5</f>
        <v>0</v>
      </c>
      <c r="CA5" s="65"/>
      <c r="CB5" s="66">
        <f>CA5*$O5</f>
        <v>0</v>
      </c>
      <c r="CC5" s="65"/>
      <c r="CD5" s="66">
        <f>CC5*$O5</f>
        <v>0</v>
      </c>
      <c r="CE5" s="65"/>
      <c r="CF5" s="66">
        <f>CE5*$O5</f>
        <v>0</v>
      </c>
      <c r="CG5" s="65"/>
      <c r="CH5" s="66">
        <f>CG5*$O5</f>
        <v>0</v>
      </c>
      <c r="CI5" s="65"/>
      <c r="CJ5" s="66">
        <f>CI5*$O5</f>
        <v>0</v>
      </c>
      <c r="CK5" s="65"/>
      <c r="CL5" s="66">
        <f>CK5*$O5</f>
        <v>0</v>
      </c>
      <c r="CM5" s="65"/>
      <c r="CN5" s="66">
        <f>CM5*$O5</f>
        <v>0</v>
      </c>
      <c r="CO5" s="65"/>
      <c r="CP5" s="66">
        <f>CO5*$O5</f>
        <v>0</v>
      </c>
      <c r="CQ5" s="65"/>
      <c r="CR5" s="66">
        <f>CQ5*$O5</f>
        <v>0</v>
      </c>
      <c r="CS5" s="65"/>
      <c r="CT5" s="66">
        <f>CS5*$O5</f>
        <v>0</v>
      </c>
      <c r="CU5" s="65"/>
      <c r="CV5" s="66">
        <f>CU5*$O5</f>
        <v>0</v>
      </c>
      <c r="CW5" s="65"/>
      <c r="CX5" s="66">
        <f>CW5*$O5</f>
        <v>0</v>
      </c>
      <c r="CY5" s="65"/>
      <c r="CZ5" s="66">
        <f>CY5*$O5</f>
        <v>0</v>
      </c>
      <c r="DA5" s="67" t="str">
        <f>IF(CW5+CY5&gt;0,"AS","")</f>
        <v/>
      </c>
    </row>
    <row r="6" spans="1:105" ht="14.25" thickBot="1" x14ac:dyDescent="0.25">
      <c r="A6" s="52"/>
      <c r="B6" s="53"/>
      <c r="C6" s="33"/>
      <c r="D6" s="55"/>
      <c r="E6" s="69">
        <f>0/108.333*100/(100%+SUM(F6:I6))</f>
        <v>0</v>
      </c>
      <c r="F6" s="57">
        <v>0.1017</v>
      </c>
      <c r="G6" s="57">
        <v>0.10639999999999999</v>
      </c>
      <c r="H6" s="57">
        <v>0.13039999999999999</v>
      </c>
      <c r="I6" s="57">
        <v>3.5099999999999999E-2</v>
      </c>
      <c r="J6" s="70">
        <f>E6*SUM(F6:I6)</f>
        <v>0</v>
      </c>
      <c r="K6" s="70">
        <f>(E6+J6)*8.33%</f>
        <v>0</v>
      </c>
      <c r="L6" s="71"/>
      <c r="M6" s="72"/>
      <c r="N6" s="73"/>
      <c r="O6" s="74">
        <f>IF(E6=0,0,($E6+$M6)/$N6)</f>
        <v>0</v>
      </c>
      <c r="P6" s="75">
        <f t="shared" ref="P6" si="1">IF(O6="#DIV/0!",0,IF(AND($BE6&gt;0,$O6&lt;$P$4),"X",""))</f>
        <v>0</v>
      </c>
      <c r="Q6" s="75" t="str">
        <f t="shared" ref="Q6:Q57" si="2">IF(AND($BQ6&gt;0,$O6&lt;$Q$4),"X","")</f>
        <v/>
      </c>
      <c r="R6" s="75" t="str">
        <f t="shared" ref="R6:R57" si="3">IF(AND($BU6&gt;0,$O6&lt;$R$4),"X","")</f>
        <v/>
      </c>
      <c r="S6" s="75" t="str">
        <f t="shared" ref="S6:S57" si="4">IF(AND($BY6&gt;0,$O6&lt;$S$4),"X","")</f>
        <v/>
      </c>
      <c r="T6" s="64">
        <f t="shared" si="0"/>
        <v>0</v>
      </c>
      <c r="U6" s="76">
        <f t="shared" ref="U6:U57" si="5">IF(T6=0,0,(AU6+AY6+BC6+BE6+BI6+BM6+BQ6+BU6+BY6+CC6+CG6+CK6+CM6+CO6+CS6+CW6)/T6%)</f>
        <v>0</v>
      </c>
      <c r="V6" s="76">
        <f t="shared" ref="V6:V57" si="6">IF(T6=0,0,(AE6+AG6+AI6+AK6+AM6+AO6+AQ6+AS6+AW6+BA6+BG6+BK6+BO6+BS6+BW6+CA6+CE6+CI6+CQ6+CU6+CY6)/T6%)</f>
        <v>0</v>
      </c>
      <c r="W6" s="76">
        <f t="shared" ref="W6:W7" si="7">IF(T6=0,0,AC6/T6%)</f>
        <v>0</v>
      </c>
      <c r="X6" s="77"/>
      <c r="Y6" s="77"/>
      <c r="Z6" s="78"/>
      <c r="AA6" s="78"/>
      <c r="AB6" s="78"/>
      <c r="AC6" s="79">
        <f>IF(O6=0,0,((AD6-X6)/O6))</f>
        <v>0</v>
      </c>
      <c r="AD6" s="80">
        <f>IF(J6=0,AC6*$O6+X6,J6+X6+(Y6*O6))</f>
        <v>0</v>
      </c>
      <c r="AE6" s="65"/>
      <c r="AF6" s="66">
        <f>AE6*$O6</f>
        <v>0</v>
      </c>
      <c r="AG6" s="65"/>
      <c r="AH6" s="66">
        <f>AG6*$O6</f>
        <v>0</v>
      </c>
      <c r="AI6" s="65"/>
      <c r="AJ6" s="66">
        <f>AI6*$O6</f>
        <v>0</v>
      </c>
      <c r="AK6" s="65"/>
      <c r="AL6" s="66">
        <f>AK6*$O6</f>
        <v>0</v>
      </c>
      <c r="AM6" s="65"/>
      <c r="AN6" s="66">
        <f>AM6*$O6</f>
        <v>0</v>
      </c>
      <c r="AO6" s="65"/>
      <c r="AP6" s="66">
        <f>AO6*$O6</f>
        <v>0</v>
      </c>
      <c r="AQ6" s="65"/>
      <c r="AR6" s="66">
        <f>AQ6*$O6</f>
        <v>0</v>
      </c>
      <c r="AS6" s="65"/>
      <c r="AT6" s="66">
        <f>AS6*$O6</f>
        <v>0</v>
      </c>
      <c r="AU6" s="65"/>
      <c r="AV6" s="66">
        <f>AU6*$O6</f>
        <v>0</v>
      </c>
      <c r="AW6" s="65"/>
      <c r="AX6" s="66">
        <f>AW6*$O6</f>
        <v>0</v>
      </c>
      <c r="AY6" s="65"/>
      <c r="AZ6" s="66">
        <f>AY6*$O6</f>
        <v>0</v>
      </c>
      <c r="BA6" s="65"/>
      <c r="BB6" s="66">
        <f>BA6*$O6</f>
        <v>0</v>
      </c>
      <c r="BC6" s="65"/>
      <c r="BD6" s="66">
        <f>BC6*$O6</f>
        <v>0</v>
      </c>
      <c r="BE6" s="65"/>
      <c r="BF6" s="66">
        <f>BE6*$O6</f>
        <v>0</v>
      </c>
      <c r="BG6" s="65"/>
      <c r="BH6" s="66">
        <f>BG6*$O6</f>
        <v>0</v>
      </c>
      <c r="BI6" s="65"/>
      <c r="BJ6" s="66">
        <f>BI6*$O6</f>
        <v>0</v>
      </c>
      <c r="BK6" s="65"/>
      <c r="BL6" s="66">
        <f>BK6*$O6</f>
        <v>0</v>
      </c>
      <c r="BM6" s="65"/>
      <c r="BN6" s="66">
        <f>BM6*$O6</f>
        <v>0</v>
      </c>
      <c r="BO6" s="65"/>
      <c r="BP6" s="66">
        <f>BO6*$O6</f>
        <v>0</v>
      </c>
      <c r="BQ6" s="65"/>
      <c r="BR6" s="66">
        <f>BQ6*$O6</f>
        <v>0</v>
      </c>
      <c r="BS6" s="65"/>
      <c r="BT6" s="66">
        <f>BS6*$O6</f>
        <v>0</v>
      </c>
      <c r="BU6" s="65"/>
      <c r="BV6" s="66">
        <f>BU6*$O6</f>
        <v>0</v>
      </c>
      <c r="BW6" s="65"/>
      <c r="BX6" s="66">
        <f>BW6*$O6</f>
        <v>0</v>
      </c>
      <c r="BY6" s="65"/>
      <c r="BZ6" s="66">
        <f>BY6*$O6</f>
        <v>0</v>
      </c>
      <c r="CA6" s="65"/>
      <c r="CB6" s="66">
        <f>CA6*$O6</f>
        <v>0</v>
      </c>
      <c r="CC6" s="65"/>
      <c r="CD6" s="66">
        <f>CC6*$O6</f>
        <v>0</v>
      </c>
      <c r="CE6" s="65"/>
      <c r="CF6" s="66">
        <f>CE6*$O6</f>
        <v>0</v>
      </c>
      <c r="CG6" s="65"/>
      <c r="CH6" s="66">
        <f>CG6*$O6</f>
        <v>0</v>
      </c>
      <c r="CI6" s="65"/>
      <c r="CJ6" s="66">
        <f>CI6*$O6</f>
        <v>0</v>
      </c>
      <c r="CK6" s="65"/>
      <c r="CL6" s="66">
        <f>CK6*$O6</f>
        <v>0</v>
      </c>
      <c r="CM6" s="65"/>
      <c r="CN6" s="66">
        <f>CM6*$O6</f>
        <v>0</v>
      </c>
      <c r="CO6" s="65"/>
      <c r="CP6" s="66">
        <f>CO6*$O6</f>
        <v>0</v>
      </c>
      <c r="CQ6" s="65"/>
      <c r="CR6" s="66">
        <f>CQ6*$O6</f>
        <v>0</v>
      </c>
      <c r="CS6" s="65"/>
      <c r="CT6" s="66">
        <f>CS6*$O6</f>
        <v>0</v>
      </c>
      <c r="CU6" s="65"/>
      <c r="CV6" s="66">
        <f>CU6*$O6</f>
        <v>0</v>
      </c>
      <c r="CW6" s="65"/>
      <c r="CX6" s="66">
        <f>CW6*$O6</f>
        <v>0</v>
      </c>
      <c r="CY6" s="65"/>
      <c r="CZ6" s="66">
        <f>CY6*$O6</f>
        <v>0</v>
      </c>
      <c r="DA6" s="67"/>
    </row>
    <row r="7" spans="1:105" ht="15" customHeight="1" thickBot="1" x14ac:dyDescent="0.25">
      <c r="A7" s="52"/>
      <c r="B7" s="81"/>
      <c r="C7" s="82" t="s">
        <v>68</v>
      </c>
      <c r="D7" s="83"/>
      <c r="E7" s="84">
        <f>SUM(E8:E57)</f>
        <v>517648.25747306488</v>
      </c>
      <c r="F7" s="85"/>
      <c r="G7" s="85"/>
      <c r="H7" s="85"/>
      <c r="I7" s="85"/>
      <c r="J7" s="86">
        <f>SUM(J8:J57)</f>
        <v>3677.9773768884925</v>
      </c>
      <c r="K7" s="86">
        <f>SUM(K8:K57)</f>
        <v>43442.975363001118</v>
      </c>
      <c r="L7" s="86">
        <f>SUM(L8:L57)</f>
        <v>3250</v>
      </c>
      <c r="M7" s="86">
        <f>SUM(M8:M57)</f>
        <v>4800</v>
      </c>
      <c r="N7" s="87"/>
      <c r="O7" s="88"/>
      <c r="P7" s="88"/>
      <c r="Q7" s="88"/>
      <c r="R7" s="88"/>
      <c r="S7" s="88"/>
      <c r="T7" s="89">
        <f t="shared" si="0"/>
        <v>17894.401875</v>
      </c>
      <c r="U7" s="90">
        <f t="shared" si="5"/>
        <v>66.674483357102986</v>
      </c>
      <c r="V7" s="90">
        <f t="shared" si="6"/>
        <v>20.320600964484598</v>
      </c>
      <c r="W7" s="90">
        <f t="shared" si="7"/>
        <v>13.004915678412416</v>
      </c>
      <c r="X7" s="91"/>
      <c r="Y7" s="91"/>
      <c r="Z7" s="91"/>
      <c r="AA7" s="91"/>
      <c r="AB7" s="91"/>
      <c r="AC7" s="92">
        <f t="shared" ref="AC7:CN7" si="8">SUM(AC8:AC57)</f>
        <v>2327.1518750000005</v>
      </c>
      <c r="AD7" s="93">
        <f t="shared" si="8"/>
        <v>67839.395646119257</v>
      </c>
      <c r="AE7" s="92">
        <f t="shared" si="8"/>
        <v>135.5</v>
      </c>
      <c r="AF7" s="93">
        <f t="shared" si="8"/>
        <v>3104.0298947968549</v>
      </c>
      <c r="AG7" s="92">
        <f t="shared" si="8"/>
        <v>40.75</v>
      </c>
      <c r="AH7" s="93">
        <f t="shared" si="8"/>
        <v>1436.7548076923076</v>
      </c>
      <c r="AI7" s="92">
        <f t="shared" si="8"/>
        <v>0</v>
      </c>
      <c r="AJ7" s="93">
        <f t="shared" si="8"/>
        <v>0</v>
      </c>
      <c r="AK7" s="92">
        <f t="shared" si="8"/>
        <v>184.75</v>
      </c>
      <c r="AL7" s="93">
        <f t="shared" si="8"/>
        <v>4359.8356941976735</v>
      </c>
      <c r="AM7" s="92">
        <f t="shared" si="8"/>
        <v>1373.75</v>
      </c>
      <c r="AN7" s="93">
        <f t="shared" si="8"/>
        <v>53011.875</v>
      </c>
      <c r="AO7" s="92">
        <f t="shared" si="8"/>
        <v>0</v>
      </c>
      <c r="AP7" s="93">
        <f t="shared" si="8"/>
        <v>0</v>
      </c>
      <c r="AQ7" s="92">
        <f t="shared" si="8"/>
        <v>0</v>
      </c>
      <c r="AR7" s="93">
        <f t="shared" si="8"/>
        <v>0</v>
      </c>
      <c r="AS7" s="92">
        <f t="shared" si="8"/>
        <v>0</v>
      </c>
      <c r="AT7" s="93">
        <f t="shared" si="8"/>
        <v>0</v>
      </c>
      <c r="AU7" s="92">
        <f t="shared" si="8"/>
        <v>1254</v>
      </c>
      <c r="AV7" s="93">
        <f t="shared" si="8"/>
        <v>60047.307692307695</v>
      </c>
      <c r="AW7" s="92">
        <f t="shared" si="8"/>
        <v>250</v>
      </c>
      <c r="AX7" s="93">
        <f t="shared" si="8"/>
        <v>11971.153846153848</v>
      </c>
      <c r="AY7" s="92">
        <f t="shared" si="8"/>
        <v>0</v>
      </c>
      <c r="AZ7" s="93">
        <f t="shared" si="8"/>
        <v>0</v>
      </c>
      <c r="BA7" s="92">
        <f t="shared" si="8"/>
        <v>0</v>
      </c>
      <c r="BB7" s="93">
        <f t="shared" si="8"/>
        <v>0</v>
      </c>
      <c r="BC7" s="92">
        <f t="shared" si="8"/>
        <v>0</v>
      </c>
      <c r="BD7" s="93">
        <f t="shared" si="8"/>
        <v>0</v>
      </c>
      <c r="BE7" s="92">
        <f t="shared" si="8"/>
        <v>1405</v>
      </c>
      <c r="BF7" s="93">
        <f t="shared" si="8"/>
        <v>60793.269230769227</v>
      </c>
      <c r="BG7" s="92">
        <f t="shared" si="8"/>
        <v>375</v>
      </c>
      <c r="BH7" s="93">
        <f t="shared" si="8"/>
        <v>16225.961538461537</v>
      </c>
      <c r="BI7" s="92">
        <f t="shared" si="8"/>
        <v>0</v>
      </c>
      <c r="BJ7" s="93">
        <f t="shared" si="8"/>
        <v>0</v>
      </c>
      <c r="BK7" s="92">
        <f t="shared" si="8"/>
        <v>0</v>
      </c>
      <c r="BL7" s="93">
        <f t="shared" si="8"/>
        <v>0</v>
      </c>
      <c r="BM7" s="92">
        <f t="shared" si="8"/>
        <v>0</v>
      </c>
      <c r="BN7" s="93">
        <f t="shared" si="8"/>
        <v>0</v>
      </c>
      <c r="BO7" s="92">
        <f t="shared" si="8"/>
        <v>0</v>
      </c>
      <c r="BP7" s="93">
        <f t="shared" si="8"/>
        <v>0</v>
      </c>
      <c r="BQ7" s="92">
        <f t="shared" si="8"/>
        <v>2985</v>
      </c>
      <c r="BR7" s="93">
        <f t="shared" si="8"/>
        <v>95604.807692307688</v>
      </c>
      <c r="BS7" s="92">
        <f t="shared" si="8"/>
        <v>63</v>
      </c>
      <c r="BT7" s="93">
        <f t="shared" si="8"/>
        <v>2065.9615384615381</v>
      </c>
      <c r="BU7" s="92">
        <f t="shared" si="8"/>
        <v>1801</v>
      </c>
      <c r="BV7" s="93">
        <f t="shared" si="8"/>
        <v>50912.884615384617</v>
      </c>
      <c r="BW7" s="92">
        <f t="shared" si="8"/>
        <v>55</v>
      </c>
      <c r="BX7" s="93">
        <f t="shared" si="8"/>
        <v>1554.8076923076924</v>
      </c>
      <c r="BY7" s="92">
        <f t="shared" si="8"/>
        <v>599.25</v>
      </c>
      <c r="BZ7" s="93">
        <f t="shared" si="8"/>
        <v>19174.536498595899</v>
      </c>
      <c r="CA7" s="92">
        <f t="shared" si="8"/>
        <v>10</v>
      </c>
      <c r="CB7" s="93">
        <f t="shared" si="8"/>
        <v>319.97557778215929</v>
      </c>
      <c r="CC7" s="92">
        <f t="shared" si="8"/>
        <v>2591</v>
      </c>
      <c r="CD7" s="93">
        <f t="shared" si="8"/>
        <v>15387.403846153846</v>
      </c>
      <c r="CE7" s="92">
        <f t="shared" si="8"/>
        <v>1000.25</v>
      </c>
      <c r="CF7" s="93">
        <f t="shared" si="8"/>
        <v>8598.8942307692305</v>
      </c>
      <c r="CG7" s="92">
        <f t="shared" si="8"/>
        <v>1295.75</v>
      </c>
      <c r="CH7" s="93">
        <f t="shared" si="8"/>
        <v>58402.19350961539</v>
      </c>
      <c r="CI7" s="92">
        <f t="shared" si="8"/>
        <v>148.25</v>
      </c>
      <c r="CJ7" s="93">
        <f t="shared" si="8"/>
        <v>6681.9411057692314</v>
      </c>
      <c r="CK7" s="92">
        <f t="shared" si="8"/>
        <v>0</v>
      </c>
      <c r="CL7" s="93">
        <f t="shared" si="8"/>
        <v>0</v>
      </c>
      <c r="CM7" s="92">
        <f t="shared" si="8"/>
        <v>0</v>
      </c>
      <c r="CN7" s="93">
        <f t="shared" si="8"/>
        <v>0</v>
      </c>
      <c r="CO7" s="92">
        <f t="shared" ref="CO7:CZ7" si="9">SUM(CO8:CO57)</f>
        <v>0</v>
      </c>
      <c r="CP7" s="93">
        <f t="shared" si="9"/>
        <v>0</v>
      </c>
      <c r="CQ7" s="92">
        <f t="shared" si="9"/>
        <v>0</v>
      </c>
      <c r="CR7" s="93">
        <f t="shared" si="9"/>
        <v>0</v>
      </c>
      <c r="CS7" s="92">
        <f t="shared" si="9"/>
        <v>0</v>
      </c>
      <c r="CT7" s="93">
        <f t="shared" si="9"/>
        <v>0</v>
      </c>
      <c r="CU7" s="92">
        <f t="shared" si="9"/>
        <v>0</v>
      </c>
      <c r="CV7" s="94">
        <f t="shared" si="9"/>
        <v>0</v>
      </c>
      <c r="CW7" s="92">
        <f t="shared" si="9"/>
        <v>0</v>
      </c>
      <c r="CX7" s="93">
        <f t="shared" si="9"/>
        <v>0</v>
      </c>
      <c r="CY7" s="92">
        <f t="shared" si="9"/>
        <v>0</v>
      </c>
      <c r="CZ7" s="94">
        <f t="shared" si="9"/>
        <v>0</v>
      </c>
      <c r="DA7" s="67"/>
    </row>
    <row r="8" spans="1:105" s="33" customFormat="1" ht="14.25" thickBot="1" x14ac:dyDescent="0.25">
      <c r="A8" s="95">
        <f>ROW()-7</f>
        <v>1</v>
      </c>
      <c r="B8" s="95"/>
      <c r="C8" s="96"/>
      <c r="D8" s="97"/>
      <c r="E8" s="98"/>
      <c r="F8" s="99"/>
      <c r="G8" s="99"/>
      <c r="H8" s="99"/>
      <c r="I8" s="99"/>
      <c r="J8" s="100"/>
      <c r="K8" s="100"/>
      <c r="L8" s="100"/>
      <c r="M8" s="101"/>
      <c r="N8" s="102"/>
      <c r="O8" s="103">
        <f t="shared" ref="O8:O57" si="10">IF(E8=0,0,($E8+$M8)/$N8)</f>
        <v>0</v>
      </c>
      <c r="P8" s="104">
        <f t="shared" ref="P8:P57" si="11">IF(O8="#DIV/0!",0,IF(AND($BE8&gt;0,$O8&lt;$P$4),"X",""))</f>
        <v>0</v>
      </c>
      <c r="Q8" s="104" t="str">
        <f t="shared" si="2"/>
        <v/>
      </c>
      <c r="R8" s="104" t="str">
        <f t="shared" si="3"/>
        <v/>
      </c>
      <c r="S8" s="104" t="str">
        <f t="shared" si="4"/>
        <v/>
      </c>
      <c r="T8" s="105">
        <f t="shared" si="0"/>
        <v>0</v>
      </c>
      <c r="U8" s="106">
        <f t="shared" si="5"/>
        <v>0</v>
      </c>
      <c r="V8" s="106">
        <f t="shared" si="6"/>
        <v>0</v>
      </c>
      <c r="W8" s="106">
        <f>IF(T8=0,0,AC8/T8%)</f>
        <v>0</v>
      </c>
      <c r="X8" s="107"/>
      <c r="Y8" s="107"/>
      <c r="Z8" s="107"/>
      <c r="AA8" s="107"/>
      <c r="AB8" s="107"/>
      <c r="AC8" s="108">
        <f>Y8+Z8+AB8-AA8</f>
        <v>0</v>
      </c>
      <c r="AD8" s="109">
        <f t="shared" ref="AD8:AD57" si="12">AC8*$O8+X8</f>
        <v>0</v>
      </c>
      <c r="AE8" s="108"/>
      <c r="AF8" s="109">
        <f t="shared" ref="AF8:AF57" si="13">AE8*$O8</f>
        <v>0</v>
      </c>
      <c r="AG8" s="108"/>
      <c r="AH8" s="109">
        <f t="shared" ref="AH8:AH57" si="14">AG8*$O8</f>
        <v>0</v>
      </c>
      <c r="AI8" s="108"/>
      <c r="AJ8" s="109">
        <f t="shared" ref="AJ8:AJ57" si="15">AI8*$O8</f>
        <v>0</v>
      </c>
      <c r="AK8" s="108"/>
      <c r="AL8" s="109">
        <f t="shared" ref="AL8:AL57" si="16">AK8*$O8</f>
        <v>0</v>
      </c>
      <c r="AM8" s="108"/>
      <c r="AN8" s="109">
        <f t="shared" ref="AN8:AN57" si="17">AM8*$O8</f>
        <v>0</v>
      </c>
      <c r="AO8" s="108"/>
      <c r="AP8" s="109">
        <f t="shared" ref="AP8:AP57" si="18">AO8*$O8</f>
        <v>0</v>
      </c>
      <c r="AQ8" s="108"/>
      <c r="AR8" s="109">
        <f t="shared" ref="AR8:AR57" si="19">AQ8*$O8</f>
        <v>0</v>
      </c>
      <c r="AS8" s="108"/>
      <c r="AT8" s="109">
        <f t="shared" ref="AT8:AT57" si="20">AS8*$O8</f>
        <v>0</v>
      </c>
      <c r="AU8" s="108"/>
      <c r="AV8" s="109">
        <f t="shared" ref="AV8:AV57" si="21">AU8*$O8</f>
        <v>0</v>
      </c>
      <c r="AW8" s="108"/>
      <c r="AX8" s="109">
        <f t="shared" ref="AX8:AX57" si="22">AW8*$O8</f>
        <v>0</v>
      </c>
      <c r="AY8" s="108"/>
      <c r="AZ8" s="109">
        <f t="shared" ref="AZ8:AZ57" si="23">AY8*$O8</f>
        <v>0</v>
      </c>
      <c r="BA8" s="108"/>
      <c r="BB8" s="109">
        <f t="shared" ref="BB8:BB57" si="24">BA8*$O8</f>
        <v>0</v>
      </c>
      <c r="BC8" s="108"/>
      <c r="BD8" s="109">
        <f t="shared" ref="BD8:BD57" si="25">BC8*$O8</f>
        <v>0</v>
      </c>
      <c r="BE8" s="110"/>
      <c r="BF8" s="111">
        <f t="shared" ref="BF8:BF57" si="26">BE8*$O8</f>
        <v>0</v>
      </c>
      <c r="BG8" s="110"/>
      <c r="BH8" s="111">
        <f t="shared" ref="BH8:BH57" si="27">BG8*$O8</f>
        <v>0</v>
      </c>
      <c r="BI8" s="110"/>
      <c r="BJ8" s="111">
        <f t="shared" ref="BJ8:BJ57" si="28">BI8*$O8</f>
        <v>0</v>
      </c>
      <c r="BK8" s="110"/>
      <c r="BL8" s="111">
        <f t="shared" ref="BL8:BL57" si="29">BK8*$O8</f>
        <v>0</v>
      </c>
      <c r="BM8" s="110"/>
      <c r="BN8" s="111">
        <f t="shared" ref="BN8:BN57" si="30">BM8*$O8</f>
        <v>0</v>
      </c>
      <c r="BO8" s="110"/>
      <c r="BP8" s="111">
        <f t="shared" ref="BP8:BP57" si="31">BO8*$O8</f>
        <v>0</v>
      </c>
      <c r="BQ8" s="110"/>
      <c r="BR8" s="111">
        <f t="shared" ref="BR8:BR57" si="32">BQ8*$O8</f>
        <v>0</v>
      </c>
      <c r="BS8" s="110"/>
      <c r="BT8" s="111">
        <f t="shared" ref="BT8:BT57" si="33">BS8*$O8</f>
        <v>0</v>
      </c>
      <c r="BU8" s="110"/>
      <c r="BV8" s="111">
        <f t="shared" ref="BV8:BV57" si="34">BU8*$O8</f>
        <v>0</v>
      </c>
      <c r="BW8" s="110"/>
      <c r="BX8" s="111">
        <f t="shared" ref="BX8:BX57" si="35">BW8*$O8</f>
        <v>0</v>
      </c>
      <c r="BY8" s="110"/>
      <c r="BZ8" s="111">
        <f t="shared" ref="BZ8:BZ57" si="36">BY8*$O8</f>
        <v>0</v>
      </c>
      <c r="CA8" s="110"/>
      <c r="CB8" s="111">
        <f t="shared" ref="CB8:CB57" si="37">CA8*$O8</f>
        <v>0</v>
      </c>
      <c r="CC8" s="110"/>
      <c r="CD8" s="111">
        <f t="shared" ref="CD8:CD57" si="38">CC8*$O8</f>
        <v>0</v>
      </c>
      <c r="CE8" s="110"/>
      <c r="CF8" s="111">
        <f t="shared" ref="CF8:CF57" si="39">CE8*$O8</f>
        <v>0</v>
      </c>
      <c r="CG8" s="110"/>
      <c r="CH8" s="111">
        <f t="shared" ref="CH8:CH57" si="40">CG8*$O8</f>
        <v>0</v>
      </c>
      <c r="CI8" s="110"/>
      <c r="CJ8" s="111">
        <f t="shared" ref="CJ8:CJ57" si="41">CI8*$O8</f>
        <v>0</v>
      </c>
      <c r="CK8" s="110"/>
      <c r="CL8" s="111">
        <f t="shared" ref="CL8:CL57" si="42">CK8*$O8</f>
        <v>0</v>
      </c>
      <c r="CM8" s="110"/>
      <c r="CN8" s="111">
        <f t="shared" ref="CN8:CN57" si="43">CM8*$O8</f>
        <v>0</v>
      </c>
      <c r="CO8" s="110"/>
      <c r="CP8" s="111">
        <f t="shared" ref="CP8:CP57" si="44">CO8*$O8</f>
        <v>0</v>
      </c>
      <c r="CQ8" s="110"/>
      <c r="CR8" s="111">
        <f t="shared" ref="CR8:CR57" si="45">CQ8*$O8</f>
        <v>0</v>
      </c>
      <c r="CS8" s="110"/>
      <c r="CT8" s="111">
        <f t="shared" ref="CT8:CT57" si="46">CS8*$O8</f>
        <v>0</v>
      </c>
      <c r="CU8" s="110"/>
      <c r="CV8" s="111">
        <f t="shared" ref="CV8:CV57" si="47">CU8*$O8</f>
        <v>0</v>
      </c>
      <c r="CW8" s="110"/>
      <c r="CX8" s="111">
        <f t="shared" ref="CX8:CX57" si="48">CW8*$O8</f>
        <v>0</v>
      </c>
      <c r="CY8" s="110"/>
      <c r="CZ8" s="111">
        <f t="shared" ref="CZ8:CZ57" si="49">CY8*$O8</f>
        <v>0</v>
      </c>
      <c r="DA8" s="112" t="str">
        <f>IF(CW8+CY8&gt;0,"AS","")</f>
        <v/>
      </c>
    </row>
    <row r="9" spans="1:105" ht="14.25" thickTop="1" x14ac:dyDescent="0.2">
      <c r="A9" s="52">
        <f t="shared" ref="A9:A57" si="50">ROW()-7</f>
        <v>2</v>
      </c>
      <c r="B9" s="53"/>
      <c r="C9" s="113" t="s">
        <v>70</v>
      </c>
      <c r="D9" s="114" t="s">
        <v>71</v>
      </c>
      <c r="E9" s="115">
        <f>12*8000</f>
        <v>96000</v>
      </c>
      <c r="F9" s="56"/>
      <c r="G9" s="56"/>
      <c r="H9" s="56"/>
      <c r="I9" s="56"/>
      <c r="J9" s="71"/>
      <c r="K9" s="71">
        <v>8000</v>
      </c>
      <c r="L9" s="71">
        <v>2500</v>
      </c>
      <c r="M9" s="72">
        <v>3600</v>
      </c>
      <c r="N9" s="73">
        <v>2080</v>
      </c>
      <c r="O9" s="78">
        <f t="shared" si="10"/>
        <v>47.884615384615387</v>
      </c>
      <c r="P9" s="116" t="str">
        <f t="shared" si="11"/>
        <v/>
      </c>
      <c r="Q9" s="116" t="str">
        <f t="shared" si="2"/>
        <v/>
      </c>
      <c r="R9" s="116" t="str">
        <f t="shared" si="3"/>
        <v/>
      </c>
      <c r="S9" s="116" t="str">
        <f t="shared" si="4"/>
        <v/>
      </c>
      <c r="T9" s="64">
        <f t="shared" si="0"/>
        <v>2293.5</v>
      </c>
      <c r="U9" s="117">
        <f t="shared" si="5"/>
        <v>55.112273817309791</v>
      </c>
      <c r="V9" s="117">
        <f t="shared" si="6"/>
        <v>34.205362982341398</v>
      </c>
      <c r="W9" s="117">
        <f t="shared" ref="W9:W57" si="51">IF(T9=0,0,AC9/T9%)</f>
        <v>10.682363200348812</v>
      </c>
      <c r="X9" s="78"/>
      <c r="Y9" s="78">
        <v>245</v>
      </c>
      <c r="Z9" s="78"/>
      <c r="AA9" s="78"/>
      <c r="AB9" s="78"/>
      <c r="AC9" s="118">
        <f t="shared" ref="AC9:AC57" si="52">Y9+Z9+AB9-AA9</f>
        <v>245</v>
      </c>
      <c r="AD9" s="66">
        <f t="shared" si="12"/>
        <v>11731.73076923077</v>
      </c>
      <c r="AE9" s="118">
        <v>10.5</v>
      </c>
      <c r="AF9" s="66">
        <f t="shared" si="13"/>
        <v>502.78846153846155</v>
      </c>
      <c r="AG9" s="118">
        <v>7.75</v>
      </c>
      <c r="AH9" s="66">
        <f t="shared" si="14"/>
        <v>371.10576923076923</v>
      </c>
      <c r="AI9" s="118"/>
      <c r="AJ9" s="66">
        <f t="shared" si="15"/>
        <v>0</v>
      </c>
      <c r="AK9" s="118">
        <v>12.75</v>
      </c>
      <c r="AL9" s="66">
        <f t="shared" si="16"/>
        <v>610.52884615384619</v>
      </c>
      <c r="AM9" s="118">
        <v>451.5</v>
      </c>
      <c r="AN9" s="66">
        <f t="shared" si="17"/>
        <v>21619.903846153848</v>
      </c>
      <c r="AO9" s="118"/>
      <c r="AP9" s="66">
        <f t="shared" si="18"/>
        <v>0</v>
      </c>
      <c r="AQ9" s="118"/>
      <c r="AR9" s="66">
        <f t="shared" si="19"/>
        <v>0</v>
      </c>
      <c r="AS9" s="118"/>
      <c r="AT9" s="66">
        <f t="shared" si="20"/>
        <v>0</v>
      </c>
      <c r="AU9" s="118">
        <v>1254</v>
      </c>
      <c r="AV9" s="66">
        <f t="shared" si="21"/>
        <v>60047.307692307695</v>
      </c>
      <c r="AW9" s="118">
        <v>250</v>
      </c>
      <c r="AX9" s="66">
        <f t="shared" si="22"/>
        <v>11971.153846153848</v>
      </c>
      <c r="AY9" s="118"/>
      <c r="AZ9" s="66">
        <f t="shared" si="23"/>
        <v>0</v>
      </c>
      <c r="BA9" s="118"/>
      <c r="BB9" s="66">
        <f t="shared" si="24"/>
        <v>0</v>
      </c>
      <c r="BC9" s="118"/>
      <c r="BD9" s="66">
        <f t="shared" si="25"/>
        <v>0</v>
      </c>
      <c r="BE9" s="118"/>
      <c r="BF9" s="66">
        <f t="shared" si="26"/>
        <v>0</v>
      </c>
      <c r="BG9" s="118"/>
      <c r="BH9" s="66">
        <f t="shared" si="27"/>
        <v>0</v>
      </c>
      <c r="BI9" s="118"/>
      <c r="BJ9" s="66">
        <f t="shared" si="28"/>
        <v>0</v>
      </c>
      <c r="BK9" s="118"/>
      <c r="BL9" s="66">
        <f t="shared" si="29"/>
        <v>0</v>
      </c>
      <c r="BM9" s="118"/>
      <c r="BN9" s="66">
        <f t="shared" si="30"/>
        <v>0</v>
      </c>
      <c r="BO9" s="118"/>
      <c r="BP9" s="66">
        <f t="shared" si="31"/>
        <v>0</v>
      </c>
      <c r="BQ9" s="118">
        <v>10</v>
      </c>
      <c r="BR9" s="66">
        <f t="shared" si="32"/>
        <v>478.84615384615387</v>
      </c>
      <c r="BS9" s="118">
        <v>2</v>
      </c>
      <c r="BT9" s="66">
        <f t="shared" si="33"/>
        <v>95.769230769230774</v>
      </c>
      <c r="BU9" s="118"/>
      <c r="BV9" s="66">
        <f t="shared" si="34"/>
        <v>0</v>
      </c>
      <c r="BW9" s="118"/>
      <c r="BX9" s="66">
        <f t="shared" si="35"/>
        <v>0</v>
      </c>
      <c r="BY9" s="118"/>
      <c r="BZ9" s="66">
        <f t="shared" si="36"/>
        <v>0</v>
      </c>
      <c r="CA9" s="118"/>
      <c r="CB9" s="66">
        <f t="shared" si="37"/>
        <v>0</v>
      </c>
      <c r="CC9" s="118"/>
      <c r="CD9" s="66">
        <f t="shared" si="38"/>
        <v>0</v>
      </c>
      <c r="CE9" s="118">
        <v>50</v>
      </c>
      <c r="CF9" s="66">
        <f t="shared" si="39"/>
        <v>2394.2307692307695</v>
      </c>
      <c r="CG9" s="118"/>
      <c r="CH9" s="66">
        <f t="shared" si="40"/>
        <v>0</v>
      </c>
      <c r="CI9" s="118"/>
      <c r="CJ9" s="66">
        <f t="shared" si="41"/>
        <v>0</v>
      </c>
      <c r="CK9" s="118"/>
      <c r="CL9" s="66">
        <f t="shared" si="42"/>
        <v>0</v>
      </c>
      <c r="CM9" s="118"/>
      <c r="CN9" s="66">
        <f t="shared" si="43"/>
        <v>0</v>
      </c>
      <c r="CO9" s="118"/>
      <c r="CP9" s="66">
        <f t="shared" si="44"/>
        <v>0</v>
      </c>
      <c r="CQ9" s="118"/>
      <c r="CR9" s="66">
        <f t="shared" si="45"/>
        <v>0</v>
      </c>
      <c r="CS9" s="118"/>
      <c r="CT9" s="66">
        <f t="shared" si="46"/>
        <v>0</v>
      </c>
      <c r="CU9" s="118"/>
      <c r="CV9" s="66">
        <f t="shared" si="47"/>
        <v>0</v>
      </c>
      <c r="CW9" s="118"/>
      <c r="CX9" s="66">
        <f t="shared" si="48"/>
        <v>0</v>
      </c>
      <c r="CY9" s="118"/>
      <c r="CZ9" s="66">
        <f t="shared" si="49"/>
        <v>0</v>
      </c>
      <c r="DA9" s="67" t="str">
        <f t="shared" ref="DA9:DA54" si="53">IF(CW9+CY9&gt;0,"AS","")</f>
        <v/>
      </c>
    </row>
    <row r="10" spans="1:105" ht="13.5" x14ac:dyDescent="0.2">
      <c r="A10" s="52">
        <f t="shared" si="50"/>
        <v>3</v>
      </c>
      <c r="B10" s="53"/>
      <c r="C10" s="113" t="s">
        <v>76</v>
      </c>
      <c r="D10" s="114" t="s">
        <v>77</v>
      </c>
      <c r="E10" s="115">
        <f>7500*12</f>
        <v>90000</v>
      </c>
      <c r="F10" s="56"/>
      <c r="G10" s="56"/>
      <c r="H10" s="56"/>
      <c r="I10" s="56"/>
      <c r="J10" s="71"/>
      <c r="K10" s="71">
        <v>7500</v>
      </c>
      <c r="L10" s="71"/>
      <c r="M10" s="72"/>
      <c r="N10" s="73">
        <v>2080</v>
      </c>
      <c r="O10" s="78">
        <f t="shared" si="10"/>
        <v>43.269230769230766</v>
      </c>
      <c r="P10" s="75" t="str">
        <f t="shared" si="11"/>
        <v/>
      </c>
      <c r="Q10" s="75" t="str">
        <f t="shared" si="2"/>
        <v/>
      </c>
      <c r="R10" s="75" t="str">
        <f t="shared" si="3"/>
        <v/>
      </c>
      <c r="S10" s="75" t="str">
        <f t="shared" si="4"/>
        <v/>
      </c>
      <c r="T10" s="64">
        <f t="shared" si="0"/>
        <v>2022</v>
      </c>
      <c r="U10" s="117">
        <f t="shared" si="5"/>
        <v>69.485657764589519</v>
      </c>
      <c r="V10" s="117">
        <f t="shared" si="6"/>
        <v>18.892185954500494</v>
      </c>
      <c r="W10" s="117">
        <f t="shared" si="51"/>
        <v>11.622156280909991</v>
      </c>
      <c r="X10" s="78"/>
      <c r="Y10" s="78">
        <v>235</v>
      </c>
      <c r="Z10" s="78"/>
      <c r="AA10" s="78"/>
      <c r="AB10" s="78"/>
      <c r="AC10" s="118">
        <f t="shared" si="52"/>
        <v>235</v>
      </c>
      <c r="AD10" s="66">
        <f t="shared" si="12"/>
        <v>10168.26923076923</v>
      </c>
      <c r="AE10" s="118"/>
      <c r="AF10" s="66">
        <f t="shared" si="13"/>
        <v>0</v>
      </c>
      <c r="AG10" s="118">
        <v>2</v>
      </c>
      <c r="AH10" s="66">
        <f t="shared" si="14"/>
        <v>86.538461538461533</v>
      </c>
      <c r="AI10" s="118"/>
      <c r="AJ10" s="66">
        <f t="shared" si="15"/>
        <v>0</v>
      </c>
      <c r="AK10" s="118">
        <v>5</v>
      </c>
      <c r="AL10" s="66">
        <f t="shared" si="16"/>
        <v>216.34615384615384</v>
      </c>
      <c r="AM10" s="118"/>
      <c r="AN10" s="66">
        <f t="shared" si="17"/>
        <v>0</v>
      </c>
      <c r="AO10" s="118"/>
      <c r="AP10" s="66">
        <f t="shared" si="18"/>
        <v>0</v>
      </c>
      <c r="AQ10" s="118"/>
      <c r="AR10" s="66">
        <f t="shared" si="19"/>
        <v>0</v>
      </c>
      <c r="AS10" s="118"/>
      <c r="AT10" s="66">
        <f t="shared" si="20"/>
        <v>0</v>
      </c>
      <c r="AU10" s="118"/>
      <c r="AV10" s="66">
        <f t="shared" si="21"/>
        <v>0</v>
      </c>
      <c r="AW10" s="118"/>
      <c r="AX10" s="66">
        <f t="shared" si="22"/>
        <v>0</v>
      </c>
      <c r="AY10" s="118"/>
      <c r="AZ10" s="66">
        <f t="shared" si="23"/>
        <v>0</v>
      </c>
      <c r="BA10" s="118"/>
      <c r="BB10" s="66">
        <f t="shared" si="24"/>
        <v>0</v>
      </c>
      <c r="BC10" s="118"/>
      <c r="BD10" s="66">
        <f t="shared" si="25"/>
        <v>0</v>
      </c>
      <c r="BE10" s="118">
        <v>1405</v>
      </c>
      <c r="BF10" s="66">
        <f t="shared" si="26"/>
        <v>60793.269230769227</v>
      </c>
      <c r="BG10" s="118">
        <v>375</v>
      </c>
      <c r="BH10" s="66">
        <f t="shared" si="27"/>
        <v>16225.961538461537</v>
      </c>
      <c r="BI10" s="118"/>
      <c r="BJ10" s="66">
        <f t="shared" si="28"/>
        <v>0</v>
      </c>
      <c r="BK10" s="118"/>
      <c r="BL10" s="66">
        <f t="shared" si="29"/>
        <v>0</v>
      </c>
      <c r="BM10" s="118"/>
      <c r="BN10" s="66">
        <f t="shared" si="30"/>
        <v>0</v>
      </c>
      <c r="BO10" s="118"/>
      <c r="BP10" s="66">
        <f t="shared" si="31"/>
        <v>0</v>
      </c>
      <c r="BQ10" s="118"/>
      <c r="BR10" s="66">
        <f t="shared" si="32"/>
        <v>0</v>
      </c>
      <c r="BS10" s="118"/>
      <c r="BT10" s="66">
        <f t="shared" si="33"/>
        <v>0</v>
      </c>
      <c r="BU10" s="118"/>
      <c r="BV10" s="66">
        <f t="shared" si="34"/>
        <v>0</v>
      </c>
      <c r="BW10" s="118"/>
      <c r="BX10" s="66">
        <f t="shared" si="35"/>
        <v>0</v>
      </c>
      <c r="BY10" s="118"/>
      <c r="BZ10" s="66">
        <f t="shared" si="36"/>
        <v>0</v>
      </c>
      <c r="CA10" s="118"/>
      <c r="CB10" s="66">
        <f t="shared" si="37"/>
        <v>0</v>
      </c>
      <c r="CC10" s="118"/>
      <c r="CD10" s="66">
        <f t="shared" si="38"/>
        <v>0</v>
      </c>
      <c r="CE10" s="118"/>
      <c r="CF10" s="66">
        <f t="shared" si="39"/>
        <v>0</v>
      </c>
      <c r="CG10" s="118"/>
      <c r="CH10" s="66">
        <f t="shared" si="40"/>
        <v>0</v>
      </c>
      <c r="CI10" s="118"/>
      <c r="CJ10" s="66">
        <f t="shared" si="41"/>
        <v>0</v>
      </c>
      <c r="CK10" s="118"/>
      <c r="CL10" s="66">
        <f t="shared" si="42"/>
        <v>0</v>
      </c>
      <c r="CM10" s="118"/>
      <c r="CN10" s="66">
        <f t="shared" si="43"/>
        <v>0</v>
      </c>
      <c r="CO10" s="118"/>
      <c r="CP10" s="66">
        <f t="shared" si="44"/>
        <v>0</v>
      </c>
      <c r="CQ10" s="118"/>
      <c r="CR10" s="66">
        <f t="shared" si="45"/>
        <v>0</v>
      </c>
      <c r="CS10" s="118"/>
      <c r="CT10" s="66">
        <f t="shared" si="46"/>
        <v>0</v>
      </c>
      <c r="CU10" s="118"/>
      <c r="CV10" s="66">
        <f t="shared" si="47"/>
        <v>0</v>
      </c>
      <c r="CW10" s="118"/>
      <c r="CX10" s="66">
        <f t="shared" si="48"/>
        <v>0</v>
      </c>
      <c r="CY10" s="118"/>
      <c r="CZ10" s="66">
        <f t="shared" si="49"/>
        <v>0</v>
      </c>
      <c r="DA10" s="67" t="str">
        <f t="shared" si="53"/>
        <v/>
      </c>
    </row>
    <row r="11" spans="1:105" ht="13.5" x14ac:dyDescent="0.2">
      <c r="A11" s="52">
        <f t="shared" si="50"/>
        <v>4</v>
      </c>
      <c r="B11" s="53"/>
      <c r="C11" s="113" t="s">
        <v>72</v>
      </c>
      <c r="D11" s="114" t="s">
        <v>73</v>
      </c>
      <c r="E11" s="115">
        <f>5500*12</f>
        <v>66000</v>
      </c>
      <c r="F11" s="56"/>
      <c r="G11" s="56"/>
      <c r="H11" s="56"/>
      <c r="I11" s="56"/>
      <c r="J11" s="71"/>
      <c r="K11" s="71">
        <v>5500</v>
      </c>
      <c r="L11" s="71">
        <v>500</v>
      </c>
      <c r="M11" s="72"/>
      <c r="N11" s="73">
        <v>2080</v>
      </c>
      <c r="O11" s="78">
        <f t="shared" si="10"/>
        <v>31.73076923076923</v>
      </c>
      <c r="P11" s="75" t="str">
        <f t="shared" si="11"/>
        <v/>
      </c>
      <c r="Q11" s="75" t="str">
        <f t="shared" si="2"/>
        <v/>
      </c>
      <c r="R11" s="75" t="str">
        <f t="shared" si="3"/>
        <v/>
      </c>
      <c r="S11" s="75" t="str">
        <f t="shared" si="4"/>
        <v/>
      </c>
      <c r="T11" s="64">
        <f t="shared" si="0"/>
        <v>2086</v>
      </c>
      <c r="U11" s="117">
        <f t="shared" si="5"/>
        <v>83.892617449664428</v>
      </c>
      <c r="V11" s="117">
        <f t="shared" si="6"/>
        <v>3.1160115052732502</v>
      </c>
      <c r="W11" s="117">
        <f t="shared" si="51"/>
        <v>12.991371045062321</v>
      </c>
      <c r="X11" s="78"/>
      <c r="Y11" s="78">
        <v>271</v>
      </c>
      <c r="Z11" s="78"/>
      <c r="AA11" s="78"/>
      <c r="AB11" s="78"/>
      <c r="AC11" s="118">
        <f t="shared" si="52"/>
        <v>271</v>
      </c>
      <c r="AD11" s="66">
        <f t="shared" si="12"/>
        <v>8599.038461538461</v>
      </c>
      <c r="AE11" s="118"/>
      <c r="AF11" s="66">
        <f t="shared" si="13"/>
        <v>0</v>
      </c>
      <c r="AG11" s="118">
        <v>5</v>
      </c>
      <c r="AH11" s="66">
        <f t="shared" si="14"/>
        <v>158.65384615384616</v>
      </c>
      <c r="AI11" s="118"/>
      <c r="AJ11" s="66">
        <f t="shared" si="15"/>
        <v>0</v>
      </c>
      <c r="AK11" s="118">
        <v>10</v>
      </c>
      <c r="AL11" s="66">
        <f t="shared" si="16"/>
        <v>317.30769230769232</v>
      </c>
      <c r="AM11" s="118"/>
      <c r="AN11" s="66">
        <f t="shared" si="17"/>
        <v>0</v>
      </c>
      <c r="AO11" s="118"/>
      <c r="AP11" s="66">
        <f t="shared" si="18"/>
        <v>0</v>
      </c>
      <c r="AQ11" s="118"/>
      <c r="AR11" s="66">
        <f t="shared" si="19"/>
        <v>0</v>
      </c>
      <c r="AS11" s="118"/>
      <c r="AT11" s="66">
        <f t="shared" si="20"/>
        <v>0</v>
      </c>
      <c r="AU11" s="118"/>
      <c r="AV11" s="66">
        <f t="shared" si="21"/>
        <v>0</v>
      </c>
      <c r="AW11" s="118"/>
      <c r="AX11" s="66">
        <f t="shared" si="22"/>
        <v>0</v>
      </c>
      <c r="AY11" s="118"/>
      <c r="AZ11" s="66">
        <f t="shared" si="23"/>
        <v>0</v>
      </c>
      <c r="BA11" s="118"/>
      <c r="BB11" s="66">
        <f t="shared" si="24"/>
        <v>0</v>
      </c>
      <c r="BC11" s="118"/>
      <c r="BD11" s="66">
        <f t="shared" si="25"/>
        <v>0</v>
      </c>
      <c r="BE11" s="118"/>
      <c r="BF11" s="66">
        <f t="shared" si="26"/>
        <v>0</v>
      </c>
      <c r="BG11" s="118"/>
      <c r="BH11" s="66">
        <f t="shared" si="27"/>
        <v>0</v>
      </c>
      <c r="BI11" s="118"/>
      <c r="BJ11" s="66">
        <f t="shared" si="28"/>
        <v>0</v>
      </c>
      <c r="BK11" s="118"/>
      <c r="BL11" s="66">
        <f t="shared" si="29"/>
        <v>0</v>
      </c>
      <c r="BM11" s="118"/>
      <c r="BN11" s="66">
        <f t="shared" si="30"/>
        <v>0</v>
      </c>
      <c r="BO11" s="118"/>
      <c r="BP11" s="66">
        <f t="shared" si="31"/>
        <v>0</v>
      </c>
      <c r="BQ11" s="118">
        <v>1750</v>
      </c>
      <c r="BR11" s="66">
        <f t="shared" si="32"/>
        <v>55528.846153846149</v>
      </c>
      <c r="BS11" s="118">
        <v>25</v>
      </c>
      <c r="BT11" s="66">
        <f t="shared" si="33"/>
        <v>793.26923076923072</v>
      </c>
      <c r="BU11" s="118"/>
      <c r="BV11" s="66">
        <f t="shared" si="34"/>
        <v>0</v>
      </c>
      <c r="BW11" s="118"/>
      <c r="BX11" s="66">
        <f t="shared" si="35"/>
        <v>0</v>
      </c>
      <c r="BY11" s="118"/>
      <c r="BZ11" s="66">
        <f t="shared" si="36"/>
        <v>0</v>
      </c>
      <c r="CA11" s="118"/>
      <c r="CB11" s="66">
        <f t="shared" si="37"/>
        <v>0</v>
      </c>
      <c r="CC11" s="118"/>
      <c r="CD11" s="66">
        <f t="shared" si="38"/>
        <v>0</v>
      </c>
      <c r="CE11" s="118">
        <v>25</v>
      </c>
      <c r="CF11" s="66">
        <f t="shared" si="39"/>
        <v>793.26923076923072</v>
      </c>
      <c r="CG11" s="118"/>
      <c r="CH11" s="66">
        <f t="shared" si="40"/>
        <v>0</v>
      </c>
      <c r="CI11" s="118"/>
      <c r="CJ11" s="66">
        <f t="shared" si="41"/>
        <v>0</v>
      </c>
      <c r="CK11" s="118"/>
      <c r="CL11" s="66">
        <f t="shared" si="42"/>
        <v>0</v>
      </c>
      <c r="CM11" s="118"/>
      <c r="CN11" s="66">
        <f t="shared" si="43"/>
        <v>0</v>
      </c>
      <c r="CO11" s="118"/>
      <c r="CP11" s="66">
        <f t="shared" si="44"/>
        <v>0</v>
      </c>
      <c r="CQ11" s="118"/>
      <c r="CR11" s="66">
        <f t="shared" si="45"/>
        <v>0</v>
      </c>
      <c r="CS11" s="118"/>
      <c r="CT11" s="66">
        <f t="shared" si="46"/>
        <v>0</v>
      </c>
      <c r="CU11" s="118"/>
      <c r="CV11" s="66">
        <f t="shared" si="47"/>
        <v>0</v>
      </c>
      <c r="CW11" s="118"/>
      <c r="CX11" s="66">
        <f t="shared" si="48"/>
        <v>0</v>
      </c>
      <c r="CY11" s="118"/>
      <c r="CZ11" s="66">
        <f t="shared" si="49"/>
        <v>0</v>
      </c>
      <c r="DA11" s="67" t="str">
        <f t="shared" si="53"/>
        <v/>
      </c>
    </row>
    <row r="12" spans="1:105" ht="13.5" x14ac:dyDescent="0.2">
      <c r="A12" s="52">
        <f t="shared" si="50"/>
        <v>5</v>
      </c>
      <c r="B12" s="53"/>
      <c r="C12" s="113" t="s">
        <v>74</v>
      </c>
      <c r="D12" s="114" t="s">
        <v>75</v>
      </c>
      <c r="E12" s="115">
        <f>4900*12</f>
        <v>58800</v>
      </c>
      <c r="F12" s="56"/>
      <c r="G12" s="56"/>
      <c r="H12" s="56"/>
      <c r="I12" s="56"/>
      <c r="J12" s="71"/>
      <c r="K12" s="71">
        <v>4900</v>
      </c>
      <c r="L12" s="71"/>
      <c r="M12" s="72"/>
      <c r="N12" s="73">
        <v>2080</v>
      </c>
      <c r="O12" s="78">
        <f t="shared" si="10"/>
        <v>28.26923076923077</v>
      </c>
      <c r="P12" s="75" t="str">
        <f t="shared" si="11"/>
        <v/>
      </c>
      <c r="Q12" s="75" t="str">
        <f t="shared" si="2"/>
        <v/>
      </c>
      <c r="R12" s="75" t="str">
        <f t="shared" si="3"/>
        <v/>
      </c>
      <c r="S12" s="75" t="str">
        <f t="shared" si="4"/>
        <v/>
      </c>
      <c r="T12" s="64">
        <f t="shared" si="0"/>
        <v>2177</v>
      </c>
      <c r="U12" s="117">
        <f t="shared" si="5"/>
        <v>82.728525493798813</v>
      </c>
      <c r="V12" s="117">
        <f t="shared" si="6"/>
        <v>3.8125861276986681</v>
      </c>
      <c r="W12" s="117">
        <f t="shared" si="51"/>
        <v>13.458888378502527</v>
      </c>
      <c r="X12" s="78"/>
      <c r="Y12" s="78">
        <v>293</v>
      </c>
      <c r="Z12" s="78"/>
      <c r="AA12" s="78"/>
      <c r="AB12" s="78"/>
      <c r="AC12" s="118">
        <f t="shared" si="52"/>
        <v>293</v>
      </c>
      <c r="AD12" s="66">
        <f t="shared" si="12"/>
        <v>8282.8846153846152</v>
      </c>
      <c r="AE12" s="118"/>
      <c r="AF12" s="66">
        <f t="shared" si="13"/>
        <v>0</v>
      </c>
      <c r="AG12" s="118">
        <v>3</v>
      </c>
      <c r="AH12" s="66">
        <f t="shared" si="14"/>
        <v>84.807692307692307</v>
      </c>
      <c r="AI12" s="118"/>
      <c r="AJ12" s="66">
        <f t="shared" si="15"/>
        <v>0</v>
      </c>
      <c r="AK12" s="118">
        <v>25</v>
      </c>
      <c r="AL12" s="66">
        <f t="shared" si="16"/>
        <v>706.73076923076928</v>
      </c>
      <c r="AM12" s="118"/>
      <c r="AN12" s="66">
        <f t="shared" si="17"/>
        <v>0</v>
      </c>
      <c r="AO12" s="118"/>
      <c r="AP12" s="66">
        <f t="shared" si="18"/>
        <v>0</v>
      </c>
      <c r="AQ12" s="118"/>
      <c r="AR12" s="66">
        <f t="shared" si="19"/>
        <v>0</v>
      </c>
      <c r="AS12" s="118"/>
      <c r="AT12" s="66">
        <f t="shared" si="20"/>
        <v>0</v>
      </c>
      <c r="AU12" s="118"/>
      <c r="AV12" s="66">
        <f t="shared" si="21"/>
        <v>0</v>
      </c>
      <c r="AW12" s="118"/>
      <c r="AX12" s="66">
        <f t="shared" si="22"/>
        <v>0</v>
      </c>
      <c r="AY12" s="118"/>
      <c r="AZ12" s="66">
        <f t="shared" si="23"/>
        <v>0</v>
      </c>
      <c r="BA12" s="118"/>
      <c r="BB12" s="66">
        <f t="shared" si="24"/>
        <v>0</v>
      </c>
      <c r="BC12" s="118"/>
      <c r="BD12" s="66">
        <f t="shared" si="25"/>
        <v>0</v>
      </c>
      <c r="BE12" s="118"/>
      <c r="BF12" s="66">
        <f t="shared" si="26"/>
        <v>0</v>
      </c>
      <c r="BG12" s="118"/>
      <c r="BH12" s="66">
        <f t="shared" si="27"/>
        <v>0</v>
      </c>
      <c r="BI12" s="118"/>
      <c r="BJ12" s="66">
        <f t="shared" si="28"/>
        <v>0</v>
      </c>
      <c r="BK12" s="118"/>
      <c r="BL12" s="66">
        <f t="shared" si="29"/>
        <v>0</v>
      </c>
      <c r="BM12" s="118"/>
      <c r="BN12" s="66">
        <f t="shared" si="30"/>
        <v>0</v>
      </c>
      <c r="BO12" s="118"/>
      <c r="BP12" s="66">
        <f t="shared" si="31"/>
        <v>0</v>
      </c>
      <c r="BQ12" s="118"/>
      <c r="BR12" s="66">
        <f t="shared" si="32"/>
        <v>0</v>
      </c>
      <c r="BS12" s="118"/>
      <c r="BT12" s="66">
        <f t="shared" si="33"/>
        <v>0</v>
      </c>
      <c r="BU12" s="118">
        <v>1801</v>
      </c>
      <c r="BV12" s="66">
        <f t="shared" si="34"/>
        <v>50912.884615384617</v>
      </c>
      <c r="BW12" s="118">
        <v>55</v>
      </c>
      <c r="BX12" s="66">
        <f t="shared" si="35"/>
        <v>1554.8076923076924</v>
      </c>
      <c r="BY12" s="118"/>
      <c r="BZ12" s="66">
        <f t="shared" si="36"/>
        <v>0</v>
      </c>
      <c r="CA12" s="118"/>
      <c r="CB12" s="66">
        <f t="shared" si="37"/>
        <v>0</v>
      </c>
      <c r="CC12" s="118"/>
      <c r="CD12" s="66">
        <f t="shared" si="38"/>
        <v>0</v>
      </c>
      <c r="CE12" s="118"/>
      <c r="CF12" s="66">
        <f t="shared" si="39"/>
        <v>0</v>
      </c>
      <c r="CG12" s="118"/>
      <c r="CH12" s="66">
        <f t="shared" si="40"/>
        <v>0</v>
      </c>
      <c r="CI12" s="118"/>
      <c r="CJ12" s="66">
        <f t="shared" si="41"/>
        <v>0</v>
      </c>
      <c r="CK12" s="118"/>
      <c r="CL12" s="66">
        <f t="shared" si="42"/>
        <v>0</v>
      </c>
      <c r="CM12" s="118"/>
      <c r="CN12" s="66">
        <f t="shared" si="43"/>
        <v>0</v>
      </c>
      <c r="CO12" s="118"/>
      <c r="CP12" s="66">
        <f t="shared" si="44"/>
        <v>0</v>
      </c>
      <c r="CQ12" s="118"/>
      <c r="CR12" s="66">
        <f t="shared" si="45"/>
        <v>0</v>
      </c>
      <c r="CS12" s="118"/>
      <c r="CT12" s="66">
        <f t="shared" si="46"/>
        <v>0</v>
      </c>
      <c r="CU12" s="118"/>
      <c r="CV12" s="66">
        <f t="shared" si="47"/>
        <v>0</v>
      </c>
      <c r="CW12" s="118"/>
      <c r="CX12" s="66">
        <f t="shared" si="48"/>
        <v>0</v>
      </c>
      <c r="CY12" s="118"/>
      <c r="CZ12" s="66">
        <f t="shared" si="49"/>
        <v>0</v>
      </c>
      <c r="DA12" s="67" t="str">
        <f t="shared" si="53"/>
        <v/>
      </c>
    </row>
    <row r="13" spans="1:105" ht="13.5" x14ac:dyDescent="0.2">
      <c r="A13" s="52">
        <f t="shared" si="50"/>
        <v>6</v>
      </c>
      <c r="B13" s="53"/>
      <c r="C13" s="113" t="s">
        <v>78</v>
      </c>
      <c r="D13" s="114" t="s">
        <v>79</v>
      </c>
      <c r="E13" s="115">
        <f>12*900</f>
        <v>10800</v>
      </c>
      <c r="F13" s="56"/>
      <c r="G13" s="56"/>
      <c r="H13" s="56"/>
      <c r="I13" s="56"/>
      <c r="J13" s="71"/>
      <c r="K13" s="71">
        <v>900</v>
      </c>
      <c r="L13" s="71">
        <v>100</v>
      </c>
      <c r="M13" s="72"/>
      <c r="N13" s="73">
        <v>2080</v>
      </c>
      <c r="O13" s="78">
        <f t="shared" si="10"/>
        <v>5.1923076923076925</v>
      </c>
      <c r="P13" s="75" t="str">
        <f t="shared" si="11"/>
        <v/>
      </c>
      <c r="Q13" s="75" t="str">
        <f t="shared" si="2"/>
        <v/>
      </c>
      <c r="R13" s="75" t="str">
        <f t="shared" si="3"/>
        <v/>
      </c>
      <c r="S13" s="75" t="str">
        <f t="shared" si="4"/>
        <v/>
      </c>
      <c r="T13" s="64">
        <f t="shared" si="0"/>
        <v>2102.25</v>
      </c>
      <c r="U13" s="117">
        <f t="shared" si="5"/>
        <v>59.460102271375902</v>
      </c>
      <c r="V13" s="117">
        <f t="shared" si="6"/>
        <v>26.697585919847782</v>
      </c>
      <c r="W13" s="117">
        <f t="shared" si="51"/>
        <v>13.84231180877631</v>
      </c>
      <c r="X13" s="78"/>
      <c r="Y13" s="78">
        <v>291</v>
      </c>
      <c r="Z13" s="78"/>
      <c r="AA13" s="78"/>
      <c r="AB13" s="78"/>
      <c r="AC13" s="118">
        <f t="shared" si="52"/>
        <v>291</v>
      </c>
      <c r="AD13" s="66">
        <f t="shared" si="12"/>
        <v>1510.9615384615386</v>
      </c>
      <c r="AE13" s="118">
        <v>10</v>
      </c>
      <c r="AF13" s="66">
        <f t="shared" si="13"/>
        <v>51.923076923076927</v>
      </c>
      <c r="AG13" s="118">
        <v>2</v>
      </c>
      <c r="AH13" s="66">
        <f t="shared" si="14"/>
        <v>10.384615384615385</v>
      </c>
      <c r="AI13" s="118"/>
      <c r="AJ13" s="66">
        <f t="shared" si="15"/>
        <v>0</v>
      </c>
      <c r="AK13" s="118">
        <v>45</v>
      </c>
      <c r="AL13" s="66">
        <f t="shared" si="16"/>
        <v>233.65384615384616</v>
      </c>
      <c r="AM13" s="118"/>
      <c r="AN13" s="66">
        <f t="shared" si="17"/>
        <v>0</v>
      </c>
      <c r="AO13" s="118"/>
      <c r="AP13" s="66">
        <f t="shared" si="18"/>
        <v>0</v>
      </c>
      <c r="AQ13" s="118"/>
      <c r="AR13" s="66">
        <f t="shared" si="19"/>
        <v>0</v>
      </c>
      <c r="AS13" s="118"/>
      <c r="AT13" s="66">
        <f t="shared" si="20"/>
        <v>0</v>
      </c>
      <c r="AU13" s="118"/>
      <c r="AV13" s="66">
        <f t="shared" si="21"/>
        <v>0</v>
      </c>
      <c r="AW13" s="118"/>
      <c r="AX13" s="66">
        <f t="shared" si="22"/>
        <v>0</v>
      </c>
      <c r="AY13" s="118"/>
      <c r="AZ13" s="66">
        <f t="shared" si="23"/>
        <v>0</v>
      </c>
      <c r="BA13" s="118"/>
      <c r="BB13" s="66">
        <f t="shared" si="24"/>
        <v>0</v>
      </c>
      <c r="BC13" s="118"/>
      <c r="BD13" s="66">
        <f t="shared" si="25"/>
        <v>0</v>
      </c>
      <c r="BE13" s="118"/>
      <c r="BF13" s="66">
        <f t="shared" si="26"/>
        <v>0</v>
      </c>
      <c r="BG13" s="118"/>
      <c r="BH13" s="66">
        <f t="shared" si="27"/>
        <v>0</v>
      </c>
      <c r="BI13" s="118"/>
      <c r="BJ13" s="66">
        <f t="shared" si="28"/>
        <v>0</v>
      </c>
      <c r="BK13" s="118"/>
      <c r="BL13" s="66">
        <f t="shared" si="29"/>
        <v>0</v>
      </c>
      <c r="BM13" s="118"/>
      <c r="BN13" s="66">
        <f t="shared" si="30"/>
        <v>0</v>
      </c>
      <c r="BO13" s="118"/>
      <c r="BP13" s="66">
        <f t="shared" si="31"/>
        <v>0</v>
      </c>
      <c r="BQ13" s="118"/>
      <c r="BR13" s="66">
        <f t="shared" si="32"/>
        <v>0</v>
      </c>
      <c r="BS13" s="118"/>
      <c r="BT13" s="66">
        <f t="shared" si="33"/>
        <v>0</v>
      </c>
      <c r="BU13" s="118"/>
      <c r="BV13" s="66">
        <f t="shared" si="34"/>
        <v>0</v>
      </c>
      <c r="BW13" s="118"/>
      <c r="BX13" s="66">
        <f t="shared" si="35"/>
        <v>0</v>
      </c>
      <c r="BY13" s="118"/>
      <c r="BZ13" s="66">
        <f t="shared" si="36"/>
        <v>0</v>
      </c>
      <c r="CA13" s="118"/>
      <c r="CB13" s="66">
        <f t="shared" si="37"/>
        <v>0</v>
      </c>
      <c r="CC13" s="118">
        <v>1250</v>
      </c>
      <c r="CD13" s="66">
        <f t="shared" si="38"/>
        <v>6490.3846153846152</v>
      </c>
      <c r="CE13" s="118">
        <v>504.25</v>
      </c>
      <c r="CF13" s="66">
        <f t="shared" si="39"/>
        <v>2618.2211538461538</v>
      </c>
      <c r="CG13" s="118"/>
      <c r="CH13" s="66">
        <f t="shared" si="40"/>
        <v>0</v>
      </c>
      <c r="CI13" s="118"/>
      <c r="CJ13" s="66">
        <f t="shared" si="41"/>
        <v>0</v>
      </c>
      <c r="CK13" s="118"/>
      <c r="CL13" s="66">
        <f t="shared" si="42"/>
        <v>0</v>
      </c>
      <c r="CM13" s="118"/>
      <c r="CN13" s="66">
        <f t="shared" si="43"/>
        <v>0</v>
      </c>
      <c r="CO13" s="118"/>
      <c r="CP13" s="66">
        <f t="shared" si="44"/>
        <v>0</v>
      </c>
      <c r="CQ13" s="118"/>
      <c r="CR13" s="66">
        <f t="shared" si="45"/>
        <v>0</v>
      </c>
      <c r="CS13" s="118"/>
      <c r="CT13" s="66">
        <f t="shared" si="46"/>
        <v>0</v>
      </c>
      <c r="CU13" s="118"/>
      <c r="CV13" s="66">
        <f t="shared" si="47"/>
        <v>0</v>
      </c>
      <c r="CW13" s="118"/>
      <c r="CX13" s="66">
        <f t="shared" si="48"/>
        <v>0</v>
      </c>
      <c r="CY13" s="118"/>
      <c r="CZ13" s="66">
        <f t="shared" si="49"/>
        <v>0</v>
      </c>
      <c r="DA13" s="67" t="str">
        <f t="shared" si="53"/>
        <v/>
      </c>
    </row>
    <row r="14" spans="1:105" ht="13.5" x14ac:dyDescent="0.2">
      <c r="A14" s="52">
        <f t="shared" si="50"/>
        <v>7</v>
      </c>
      <c r="B14" s="53"/>
      <c r="C14" s="113" t="s">
        <v>80</v>
      </c>
      <c r="D14" s="114" t="s">
        <v>81</v>
      </c>
      <c r="E14" s="115">
        <f>12*1150</f>
        <v>13800</v>
      </c>
      <c r="F14" s="56"/>
      <c r="G14" s="56"/>
      <c r="H14" s="56"/>
      <c r="I14" s="56"/>
      <c r="J14" s="71"/>
      <c r="K14" s="71">
        <v>1150</v>
      </c>
      <c r="L14" s="71">
        <v>150</v>
      </c>
      <c r="M14" s="72"/>
      <c r="N14" s="73">
        <v>2080</v>
      </c>
      <c r="O14" s="78">
        <f t="shared" si="10"/>
        <v>6.634615384615385</v>
      </c>
      <c r="P14" s="75" t="str">
        <f t="shared" si="11"/>
        <v/>
      </c>
      <c r="Q14" s="75" t="str">
        <f t="shared" si="2"/>
        <v/>
      </c>
      <c r="R14" s="75" t="str">
        <f t="shared" si="3"/>
        <v/>
      </c>
      <c r="S14" s="75" t="str">
        <f t="shared" si="4"/>
        <v/>
      </c>
      <c r="T14" s="64">
        <f t="shared" si="0"/>
        <v>2089</v>
      </c>
      <c r="U14" s="117">
        <f t="shared" si="5"/>
        <v>64.193393968405928</v>
      </c>
      <c r="V14" s="117">
        <f t="shared" si="6"/>
        <v>22.498803255146001</v>
      </c>
      <c r="W14" s="117">
        <f t="shared" si="51"/>
        <v>13.30780277644806</v>
      </c>
      <c r="X14" s="78"/>
      <c r="Y14" s="78">
        <v>278</v>
      </c>
      <c r="Z14" s="78"/>
      <c r="AA14" s="78"/>
      <c r="AB14" s="78"/>
      <c r="AC14" s="118">
        <f t="shared" si="52"/>
        <v>278</v>
      </c>
      <c r="AD14" s="66">
        <f t="shared" si="12"/>
        <v>1844.4230769230771</v>
      </c>
      <c r="AE14" s="118">
        <v>15</v>
      </c>
      <c r="AF14" s="66">
        <f t="shared" si="13"/>
        <v>99.519230769230774</v>
      </c>
      <c r="AG14" s="118">
        <v>1</v>
      </c>
      <c r="AH14" s="66">
        <f t="shared" si="14"/>
        <v>6.634615384615385</v>
      </c>
      <c r="AI14" s="118"/>
      <c r="AJ14" s="66">
        <f t="shared" si="15"/>
        <v>0</v>
      </c>
      <c r="AK14" s="118">
        <v>33</v>
      </c>
      <c r="AL14" s="66">
        <f t="shared" si="16"/>
        <v>218.94230769230771</v>
      </c>
      <c r="AM14" s="118"/>
      <c r="AN14" s="66">
        <f t="shared" si="17"/>
        <v>0</v>
      </c>
      <c r="AO14" s="118"/>
      <c r="AP14" s="66">
        <f t="shared" si="18"/>
        <v>0</v>
      </c>
      <c r="AQ14" s="118"/>
      <c r="AR14" s="66">
        <f t="shared" si="19"/>
        <v>0</v>
      </c>
      <c r="AS14" s="118"/>
      <c r="AT14" s="66">
        <f t="shared" si="20"/>
        <v>0</v>
      </c>
      <c r="AU14" s="118"/>
      <c r="AV14" s="66">
        <f t="shared" si="21"/>
        <v>0</v>
      </c>
      <c r="AW14" s="118"/>
      <c r="AX14" s="66">
        <f t="shared" si="22"/>
        <v>0</v>
      </c>
      <c r="AY14" s="118"/>
      <c r="AZ14" s="66">
        <f t="shared" si="23"/>
        <v>0</v>
      </c>
      <c r="BA14" s="118"/>
      <c r="BB14" s="66">
        <f t="shared" si="24"/>
        <v>0</v>
      </c>
      <c r="BC14" s="118"/>
      <c r="BD14" s="66">
        <f t="shared" si="25"/>
        <v>0</v>
      </c>
      <c r="BE14" s="118"/>
      <c r="BF14" s="66">
        <f t="shared" si="26"/>
        <v>0</v>
      </c>
      <c r="BG14" s="118"/>
      <c r="BH14" s="66">
        <f t="shared" si="27"/>
        <v>0</v>
      </c>
      <c r="BI14" s="118"/>
      <c r="BJ14" s="66">
        <f t="shared" si="28"/>
        <v>0</v>
      </c>
      <c r="BK14" s="118"/>
      <c r="BL14" s="66">
        <f t="shared" si="29"/>
        <v>0</v>
      </c>
      <c r="BM14" s="118"/>
      <c r="BN14" s="66">
        <f t="shared" si="30"/>
        <v>0</v>
      </c>
      <c r="BO14" s="118"/>
      <c r="BP14" s="66">
        <f t="shared" si="31"/>
        <v>0</v>
      </c>
      <c r="BQ14" s="118"/>
      <c r="BR14" s="66">
        <f t="shared" si="32"/>
        <v>0</v>
      </c>
      <c r="BS14" s="118"/>
      <c r="BT14" s="66">
        <f t="shared" si="33"/>
        <v>0</v>
      </c>
      <c r="BU14" s="118"/>
      <c r="BV14" s="66">
        <f t="shared" si="34"/>
        <v>0</v>
      </c>
      <c r="BW14" s="118"/>
      <c r="BX14" s="66">
        <f t="shared" si="35"/>
        <v>0</v>
      </c>
      <c r="BY14" s="118"/>
      <c r="BZ14" s="66">
        <f t="shared" si="36"/>
        <v>0</v>
      </c>
      <c r="CA14" s="118"/>
      <c r="CB14" s="66">
        <f t="shared" si="37"/>
        <v>0</v>
      </c>
      <c r="CC14" s="118">
        <v>1341</v>
      </c>
      <c r="CD14" s="66">
        <f t="shared" si="38"/>
        <v>8897.0192307692305</v>
      </c>
      <c r="CE14" s="118">
        <v>421</v>
      </c>
      <c r="CF14" s="66">
        <f t="shared" si="39"/>
        <v>2793.1730769230771</v>
      </c>
      <c r="CG14" s="118"/>
      <c r="CH14" s="66">
        <f t="shared" si="40"/>
        <v>0</v>
      </c>
      <c r="CI14" s="118"/>
      <c r="CJ14" s="66">
        <f t="shared" si="41"/>
        <v>0</v>
      </c>
      <c r="CK14" s="118"/>
      <c r="CL14" s="66">
        <f t="shared" si="42"/>
        <v>0</v>
      </c>
      <c r="CM14" s="118"/>
      <c r="CN14" s="66">
        <f t="shared" si="43"/>
        <v>0</v>
      </c>
      <c r="CO14" s="118"/>
      <c r="CP14" s="66">
        <f t="shared" si="44"/>
        <v>0</v>
      </c>
      <c r="CQ14" s="118"/>
      <c r="CR14" s="66">
        <f t="shared" si="45"/>
        <v>0</v>
      </c>
      <c r="CS14" s="118"/>
      <c r="CT14" s="66">
        <f t="shared" si="46"/>
        <v>0</v>
      </c>
      <c r="CU14" s="118"/>
      <c r="CV14" s="66">
        <f t="shared" si="47"/>
        <v>0</v>
      </c>
      <c r="CW14" s="118"/>
      <c r="CX14" s="66">
        <f t="shared" si="48"/>
        <v>0</v>
      </c>
      <c r="CY14" s="118"/>
      <c r="CZ14" s="66">
        <f t="shared" si="49"/>
        <v>0</v>
      </c>
      <c r="DA14" s="67" t="str">
        <f t="shared" si="53"/>
        <v/>
      </c>
    </row>
    <row r="15" spans="1:105" ht="13.5" x14ac:dyDescent="0.2">
      <c r="A15" s="52">
        <f t="shared" si="50"/>
        <v>8</v>
      </c>
      <c r="B15" s="53"/>
      <c r="C15" s="113" t="s">
        <v>82</v>
      </c>
      <c r="D15" s="114" t="s">
        <v>83</v>
      </c>
      <c r="E15" s="69">
        <f>3017/108.333*100/(100%+SUM(F15:I15))</f>
        <v>2449.7991255660859</v>
      </c>
      <c r="F15" s="57">
        <v>0.1017</v>
      </c>
      <c r="G15" s="57"/>
      <c r="H15" s="57"/>
      <c r="I15" s="57">
        <v>3.5099999999999999E-2</v>
      </c>
      <c r="J15" s="70">
        <f>E15*SUM(F15:I15)</f>
        <v>335.13252037744058</v>
      </c>
      <c r="K15" s="70">
        <f>(E15+J15)*8.33%</f>
        <v>231.98480610709575</v>
      </c>
      <c r="L15" s="71"/>
      <c r="M15" s="72"/>
      <c r="N15" s="73">
        <v>100</v>
      </c>
      <c r="O15" s="74">
        <f>IF(E15=0,0,($E15+$M15)/$N15)</f>
        <v>24.49799125566086</v>
      </c>
      <c r="P15" s="75" t="str">
        <f t="shared" si="11"/>
        <v/>
      </c>
      <c r="Q15" s="75" t="str">
        <f t="shared" si="2"/>
        <v/>
      </c>
      <c r="R15" s="75" t="str">
        <f t="shared" si="3"/>
        <v/>
      </c>
      <c r="S15" s="75" t="str">
        <f t="shared" si="4"/>
        <v/>
      </c>
      <c r="T15" s="64">
        <f t="shared" ref="T15" si="54">AC15+AE15+AG15+AI15+AK15+AM15+AO15+AQ15+AS15+AU15+AW15+AY15+BA15+BC15+BE15+BG15+BI15+BK15+BM15+BO15+BQ15+BS15+BY15+CA15+BU15+BW15+CC15+CE15+CG15+CI15+CK15+CM15+CO15+CQ15+CS15+CU15+CW15+CY15</f>
        <v>113.68</v>
      </c>
      <c r="U15" s="76">
        <f t="shared" ref="U15" si="55">IF(T15=0,0,(AU15+AY15+BC15+BE15+BI15+BM15+BQ15+BU15+BY15+CC15+CG15+CK15+CM15+CO15+CS15+CW15)/T15%)</f>
        <v>0</v>
      </c>
      <c r="V15" s="76">
        <f t="shared" ref="V15" si="56">IF(T15=0,0,(AE15+AG15+AI15+AK15+AM15+AO15+AQ15+AS15+AW15+BA15+BG15+BK15+BO15+BS15+BW15+CA15+CE15+CI15+CQ15+CU15+CY15)/T15%)</f>
        <v>87.966220971147081</v>
      </c>
      <c r="W15" s="76">
        <f t="shared" si="51"/>
        <v>12.033779028852921</v>
      </c>
      <c r="X15" s="77"/>
      <c r="Y15" s="77"/>
      <c r="Z15" s="78"/>
      <c r="AA15" s="78"/>
      <c r="AB15" s="78"/>
      <c r="AC15" s="79">
        <f>IF(O15=0,0,((AD15-X15)/O15))</f>
        <v>13.680000000000001</v>
      </c>
      <c r="AD15" s="80">
        <f>IF(J15=0,AC15*$O15+X15,J15+X15+(Y15*O15))</f>
        <v>335.13252037744058</v>
      </c>
      <c r="AE15" s="118">
        <v>100</v>
      </c>
      <c r="AF15" s="66">
        <f t="shared" si="13"/>
        <v>2449.7991255660859</v>
      </c>
      <c r="AG15" s="118"/>
      <c r="AH15" s="66">
        <f t="shared" si="14"/>
        <v>0</v>
      </c>
      <c r="AI15" s="118"/>
      <c r="AJ15" s="66">
        <f t="shared" si="15"/>
        <v>0</v>
      </c>
      <c r="AK15" s="118"/>
      <c r="AL15" s="66">
        <f t="shared" si="16"/>
        <v>0</v>
      </c>
      <c r="AM15" s="118"/>
      <c r="AN15" s="66">
        <f t="shared" si="17"/>
        <v>0</v>
      </c>
      <c r="AO15" s="118"/>
      <c r="AP15" s="66">
        <f t="shared" si="18"/>
        <v>0</v>
      </c>
      <c r="AQ15" s="118"/>
      <c r="AR15" s="66">
        <f t="shared" si="19"/>
        <v>0</v>
      </c>
      <c r="AS15" s="118"/>
      <c r="AT15" s="66">
        <f t="shared" si="20"/>
        <v>0</v>
      </c>
      <c r="AU15" s="118"/>
      <c r="AV15" s="66">
        <f t="shared" si="21"/>
        <v>0</v>
      </c>
      <c r="AW15" s="118"/>
      <c r="AX15" s="66">
        <f t="shared" si="22"/>
        <v>0</v>
      </c>
      <c r="AY15" s="118"/>
      <c r="AZ15" s="66">
        <f t="shared" si="23"/>
        <v>0</v>
      </c>
      <c r="BA15" s="118"/>
      <c r="BB15" s="66">
        <f t="shared" si="24"/>
        <v>0</v>
      </c>
      <c r="BC15" s="118"/>
      <c r="BD15" s="66">
        <f t="shared" si="25"/>
        <v>0</v>
      </c>
      <c r="BE15" s="118"/>
      <c r="BF15" s="66">
        <f t="shared" si="26"/>
        <v>0</v>
      </c>
      <c r="BG15" s="118"/>
      <c r="BH15" s="66">
        <f t="shared" si="27"/>
        <v>0</v>
      </c>
      <c r="BI15" s="118"/>
      <c r="BJ15" s="66">
        <f t="shared" si="28"/>
        <v>0</v>
      </c>
      <c r="BK15" s="118"/>
      <c r="BL15" s="66">
        <f t="shared" si="29"/>
        <v>0</v>
      </c>
      <c r="BM15" s="118"/>
      <c r="BN15" s="66">
        <f t="shared" si="30"/>
        <v>0</v>
      </c>
      <c r="BO15" s="118"/>
      <c r="BP15" s="66">
        <f t="shared" si="31"/>
        <v>0</v>
      </c>
      <c r="BQ15" s="118"/>
      <c r="BR15" s="66">
        <f t="shared" si="32"/>
        <v>0</v>
      </c>
      <c r="BS15" s="118"/>
      <c r="BT15" s="66">
        <f t="shared" si="33"/>
        <v>0</v>
      </c>
      <c r="BU15" s="118"/>
      <c r="BV15" s="66">
        <f t="shared" si="34"/>
        <v>0</v>
      </c>
      <c r="BW15" s="118"/>
      <c r="BX15" s="66">
        <f t="shared" si="35"/>
        <v>0</v>
      </c>
      <c r="BY15" s="118"/>
      <c r="BZ15" s="66">
        <f t="shared" si="36"/>
        <v>0</v>
      </c>
      <c r="CA15" s="118"/>
      <c r="CB15" s="66">
        <f t="shared" si="37"/>
        <v>0</v>
      </c>
      <c r="CC15" s="118"/>
      <c r="CD15" s="66">
        <f t="shared" si="38"/>
        <v>0</v>
      </c>
      <c r="CE15" s="118"/>
      <c r="CF15" s="66">
        <f t="shared" si="39"/>
        <v>0</v>
      </c>
      <c r="CG15" s="118"/>
      <c r="CH15" s="66">
        <f t="shared" si="40"/>
        <v>0</v>
      </c>
      <c r="CI15" s="118"/>
      <c r="CJ15" s="66">
        <f t="shared" si="41"/>
        <v>0</v>
      </c>
      <c r="CK15" s="118"/>
      <c r="CL15" s="66">
        <f t="shared" si="42"/>
        <v>0</v>
      </c>
      <c r="CM15" s="118"/>
      <c r="CN15" s="66">
        <f t="shared" si="43"/>
        <v>0</v>
      </c>
      <c r="CO15" s="118"/>
      <c r="CP15" s="66">
        <f t="shared" si="44"/>
        <v>0</v>
      </c>
      <c r="CQ15" s="118"/>
      <c r="CR15" s="66">
        <f t="shared" si="45"/>
        <v>0</v>
      </c>
      <c r="CS15" s="118"/>
      <c r="CT15" s="66">
        <f t="shared" si="46"/>
        <v>0</v>
      </c>
      <c r="CU15" s="118"/>
      <c r="CV15" s="66">
        <f t="shared" si="47"/>
        <v>0</v>
      </c>
      <c r="CW15" s="118"/>
      <c r="CX15" s="66">
        <f t="shared" si="48"/>
        <v>0</v>
      </c>
      <c r="CY15" s="118"/>
      <c r="CZ15" s="66">
        <f t="shared" si="49"/>
        <v>0</v>
      </c>
      <c r="DA15" s="67" t="str">
        <f t="shared" si="53"/>
        <v/>
      </c>
    </row>
    <row r="16" spans="1:105" ht="13.5" x14ac:dyDescent="0.2">
      <c r="A16" s="52">
        <f t="shared" si="50"/>
        <v>9</v>
      </c>
      <c r="B16" s="53"/>
      <c r="C16" s="113" t="s">
        <v>84</v>
      </c>
      <c r="D16" s="114" t="s">
        <v>85</v>
      </c>
      <c r="E16" s="115">
        <f>2950*12</f>
        <v>35400</v>
      </c>
      <c r="F16" s="56"/>
      <c r="G16" s="56"/>
      <c r="H16" s="56"/>
      <c r="I16" s="56"/>
      <c r="J16" s="71"/>
      <c r="K16" s="71">
        <v>2950</v>
      </c>
      <c r="L16" s="71"/>
      <c r="M16" s="72"/>
      <c r="N16" s="73">
        <f>2080*50%</f>
        <v>1040</v>
      </c>
      <c r="O16" s="78">
        <f t="shared" si="10"/>
        <v>34.03846153846154</v>
      </c>
      <c r="P16" s="75" t="str">
        <f t="shared" si="11"/>
        <v/>
      </c>
      <c r="Q16" s="75" t="str">
        <f t="shared" si="2"/>
        <v/>
      </c>
      <c r="R16" s="75" t="str">
        <f t="shared" si="3"/>
        <v/>
      </c>
      <c r="S16" s="75" t="str">
        <f t="shared" si="4"/>
        <v/>
      </c>
      <c r="T16" s="64">
        <f t="shared" si="0"/>
        <v>1051.25</v>
      </c>
      <c r="U16" s="117">
        <f t="shared" si="5"/>
        <v>0</v>
      </c>
      <c r="V16" s="117">
        <f t="shared" si="6"/>
        <v>87.728894173602853</v>
      </c>
      <c r="W16" s="117">
        <f t="shared" si="51"/>
        <v>12.271105826397147</v>
      </c>
      <c r="X16" s="78"/>
      <c r="Y16" s="78">
        <f>(5*40)*50%+21+8</f>
        <v>129</v>
      </c>
      <c r="Z16" s="78"/>
      <c r="AA16" s="78"/>
      <c r="AB16" s="78"/>
      <c r="AC16" s="118">
        <f t="shared" si="52"/>
        <v>129</v>
      </c>
      <c r="AD16" s="66">
        <f t="shared" si="12"/>
        <v>4390.961538461539</v>
      </c>
      <c r="AE16" s="118"/>
      <c r="AF16" s="66">
        <f t="shared" si="13"/>
        <v>0</v>
      </c>
      <c r="AG16" s="118"/>
      <c r="AH16" s="66">
        <f t="shared" si="14"/>
        <v>0</v>
      </c>
      <c r="AI16" s="118"/>
      <c r="AJ16" s="66">
        <f t="shared" si="15"/>
        <v>0</v>
      </c>
      <c r="AK16" s="118"/>
      <c r="AL16" s="66">
        <f t="shared" si="16"/>
        <v>0</v>
      </c>
      <c r="AM16" s="118">
        <v>922.25</v>
      </c>
      <c r="AN16" s="66">
        <f t="shared" si="17"/>
        <v>31391.971153846156</v>
      </c>
      <c r="AO16" s="118"/>
      <c r="AP16" s="66">
        <f t="shared" si="18"/>
        <v>0</v>
      </c>
      <c r="AQ16" s="118"/>
      <c r="AR16" s="66">
        <f t="shared" si="19"/>
        <v>0</v>
      </c>
      <c r="AS16" s="118"/>
      <c r="AT16" s="66">
        <f t="shared" si="20"/>
        <v>0</v>
      </c>
      <c r="AU16" s="118"/>
      <c r="AV16" s="66">
        <f t="shared" si="21"/>
        <v>0</v>
      </c>
      <c r="AW16" s="118"/>
      <c r="AX16" s="66">
        <f t="shared" si="22"/>
        <v>0</v>
      </c>
      <c r="AY16" s="118"/>
      <c r="AZ16" s="66">
        <f t="shared" si="23"/>
        <v>0</v>
      </c>
      <c r="BA16" s="118"/>
      <c r="BB16" s="66">
        <f t="shared" si="24"/>
        <v>0</v>
      </c>
      <c r="BC16" s="118"/>
      <c r="BD16" s="66">
        <f t="shared" si="25"/>
        <v>0</v>
      </c>
      <c r="BE16" s="118"/>
      <c r="BF16" s="66">
        <f t="shared" si="26"/>
        <v>0</v>
      </c>
      <c r="BG16" s="118"/>
      <c r="BH16" s="66">
        <f t="shared" si="27"/>
        <v>0</v>
      </c>
      <c r="BI16" s="118"/>
      <c r="BJ16" s="66">
        <f t="shared" si="28"/>
        <v>0</v>
      </c>
      <c r="BK16" s="118"/>
      <c r="BL16" s="66">
        <f t="shared" si="29"/>
        <v>0</v>
      </c>
      <c r="BM16" s="118"/>
      <c r="BN16" s="66">
        <f t="shared" si="30"/>
        <v>0</v>
      </c>
      <c r="BO16" s="118"/>
      <c r="BP16" s="66">
        <f t="shared" si="31"/>
        <v>0</v>
      </c>
      <c r="BQ16" s="118"/>
      <c r="BR16" s="66">
        <f t="shared" si="32"/>
        <v>0</v>
      </c>
      <c r="BS16" s="118"/>
      <c r="BT16" s="66">
        <f t="shared" si="33"/>
        <v>0</v>
      </c>
      <c r="BU16" s="118"/>
      <c r="BV16" s="66">
        <f t="shared" si="34"/>
        <v>0</v>
      </c>
      <c r="BW16" s="118"/>
      <c r="BX16" s="66">
        <f t="shared" si="35"/>
        <v>0</v>
      </c>
      <c r="BY16" s="118"/>
      <c r="BZ16" s="66">
        <f t="shared" si="36"/>
        <v>0</v>
      </c>
      <c r="CA16" s="118"/>
      <c r="CB16" s="66">
        <f t="shared" si="37"/>
        <v>0</v>
      </c>
      <c r="CC16" s="118"/>
      <c r="CD16" s="66">
        <f t="shared" si="38"/>
        <v>0</v>
      </c>
      <c r="CE16" s="118"/>
      <c r="CF16" s="66">
        <f t="shared" si="39"/>
        <v>0</v>
      </c>
      <c r="CG16" s="118"/>
      <c r="CH16" s="66">
        <f t="shared" si="40"/>
        <v>0</v>
      </c>
      <c r="CI16" s="118"/>
      <c r="CJ16" s="66">
        <f t="shared" si="41"/>
        <v>0</v>
      </c>
      <c r="CK16" s="118"/>
      <c r="CL16" s="66">
        <f t="shared" si="42"/>
        <v>0</v>
      </c>
      <c r="CM16" s="118"/>
      <c r="CN16" s="66">
        <f t="shared" si="43"/>
        <v>0</v>
      </c>
      <c r="CO16" s="118"/>
      <c r="CP16" s="66">
        <f t="shared" si="44"/>
        <v>0</v>
      </c>
      <c r="CQ16" s="118"/>
      <c r="CR16" s="66">
        <f t="shared" si="45"/>
        <v>0</v>
      </c>
      <c r="CS16" s="118"/>
      <c r="CT16" s="66">
        <f t="shared" si="46"/>
        <v>0</v>
      </c>
      <c r="CU16" s="118"/>
      <c r="CV16" s="66">
        <f t="shared" si="47"/>
        <v>0</v>
      </c>
      <c r="CW16" s="118"/>
      <c r="CX16" s="66">
        <f t="shared" si="48"/>
        <v>0</v>
      </c>
      <c r="CY16" s="118"/>
      <c r="CZ16" s="66">
        <f t="shared" si="49"/>
        <v>0</v>
      </c>
      <c r="DA16" s="67" t="str">
        <f t="shared" si="53"/>
        <v/>
      </c>
    </row>
    <row r="17" spans="1:105" ht="13.5" x14ac:dyDescent="0.2">
      <c r="A17" s="52">
        <f t="shared" si="50"/>
        <v>10</v>
      </c>
      <c r="B17" s="53"/>
      <c r="C17" s="113" t="s">
        <v>86</v>
      </c>
      <c r="D17" s="114" t="s">
        <v>87</v>
      </c>
      <c r="E17" s="115">
        <f>5500*6</f>
        <v>33000</v>
      </c>
      <c r="F17" s="56"/>
      <c r="G17" s="56"/>
      <c r="H17" s="56"/>
      <c r="I17" s="56"/>
      <c r="J17" s="71"/>
      <c r="K17" s="71">
        <f>5500/2</f>
        <v>2750</v>
      </c>
      <c r="L17" s="71"/>
      <c r="M17" s="72"/>
      <c r="N17" s="73">
        <v>1040</v>
      </c>
      <c r="O17" s="78">
        <f t="shared" si="10"/>
        <v>31.73076923076923</v>
      </c>
      <c r="P17" s="75" t="str">
        <f t="shared" si="11"/>
        <v/>
      </c>
      <c r="Q17" s="75" t="str">
        <f t="shared" si="2"/>
        <v/>
      </c>
      <c r="R17" s="75" t="str">
        <f t="shared" si="3"/>
        <v/>
      </c>
      <c r="S17" s="75" t="str">
        <f t="shared" si="4"/>
        <v/>
      </c>
      <c r="T17" s="64">
        <f t="shared" si="0"/>
        <v>1020</v>
      </c>
      <c r="U17" s="117">
        <f t="shared" si="5"/>
        <v>78.921568627450981</v>
      </c>
      <c r="V17" s="117">
        <f t="shared" si="6"/>
        <v>2.5490196078431375</v>
      </c>
      <c r="W17" s="117">
        <f t="shared" si="51"/>
        <v>18.529411764705884</v>
      </c>
      <c r="X17" s="78"/>
      <c r="Y17" s="78">
        <v>189</v>
      </c>
      <c r="Z17" s="78"/>
      <c r="AA17" s="78"/>
      <c r="AB17" s="78"/>
      <c r="AC17" s="118">
        <f t="shared" si="52"/>
        <v>189</v>
      </c>
      <c r="AD17" s="66">
        <f t="shared" si="12"/>
        <v>5997.1153846153848</v>
      </c>
      <c r="AE17" s="118"/>
      <c r="AF17" s="66">
        <f t="shared" si="13"/>
        <v>0</v>
      </c>
      <c r="AG17" s="118">
        <v>5</v>
      </c>
      <c r="AH17" s="66">
        <f t="shared" si="14"/>
        <v>158.65384615384616</v>
      </c>
      <c r="AI17" s="118"/>
      <c r="AJ17" s="66">
        <f t="shared" si="15"/>
        <v>0</v>
      </c>
      <c r="AK17" s="118">
        <v>5</v>
      </c>
      <c r="AL17" s="66">
        <f t="shared" si="16"/>
        <v>158.65384615384616</v>
      </c>
      <c r="AM17" s="118"/>
      <c r="AN17" s="66">
        <f t="shared" si="17"/>
        <v>0</v>
      </c>
      <c r="AO17" s="118"/>
      <c r="AP17" s="66">
        <f t="shared" si="18"/>
        <v>0</v>
      </c>
      <c r="AQ17" s="118"/>
      <c r="AR17" s="66">
        <f t="shared" si="19"/>
        <v>0</v>
      </c>
      <c r="AS17" s="118"/>
      <c r="AT17" s="66">
        <f t="shared" si="20"/>
        <v>0</v>
      </c>
      <c r="AU17" s="118"/>
      <c r="AV17" s="66">
        <f t="shared" si="21"/>
        <v>0</v>
      </c>
      <c r="AW17" s="118"/>
      <c r="AX17" s="66">
        <f t="shared" si="22"/>
        <v>0</v>
      </c>
      <c r="AY17" s="118"/>
      <c r="AZ17" s="66">
        <f t="shared" si="23"/>
        <v>0</v>
      </c>
      <c r="BA17" s="118"/>
      <c r="BB17" s="66">
        <f t="shared" si="24"/>
        <v>0</v>
      </c>
      <c r="BC17" s="118"/>
      <c r="BD17" s="66">
        <f t="shared" si="25"/>
        <v>0</v>
      </c>
      <c r="BE17" s="118"/>
      <c r="BF17" s="66">
        <f t="shared" si="26"/>
        <v>0</v>
      </c>
      <c r="BG17" s="118"/>
      <c r="BH17" s="66">
        <f t="shared" si="27"/>
        <v>0</v>
      </c>
      <c r="BI17" s="118"/>
      <c r="BJ17" s="66">
        <f t="shared" si="28"/>
        <v>0</v>
      </c>
      <c r="BK17" s="118"/>
      <c r="BL17" s="66">
        <f t="shared" si="29"/>
        <v>0</v>
      </c>
      <c r="BM17" s="118"/>
      <c r="BN17" s="66">
        <f t="shared" si="30"/>
        <v>0</v>
      </c>
      <c r="BO17" s="118"/>
      <c r="BP17" s="66">
        <f t="shared" si="31"/>
        <v>0</v>
      </c>
      <c r="BQ17" s="118">
        <v>805</v>
      </c>
      <c r="BR17" s="66">
        <f t="shared" si="32"/>
        <v>25543.26923076923</v>
      </c>
      <c r="BS17" s="118">
        <v>16</v>
      </c>
      <c r="BT17" s="66">
        <f t="shared" si="33"/>
        <v>507.69230769230768</v>
      </c>
      <c r="BU17" s="118"/>
      <c r="BV17" s="66">
        <f t="shared" si="34"/>
        <v>0</v>
      </c>
      <c r="BW17" s="118"/>
      <c r="BX17" s="66">
        <f t="shared" si="35"/>
        <v>0</v>
      </c>
      <c r="BY17" s="118"/>
      <c r="BZ17" s="66">
        <f t="shared" si="36"/>
        <v>0</v>
      </c>
      <c r="CA17" s="118"/>
      <c r="CB17" s="66">
        <f t="shared" si="37"/>
        <v>0</v>
      </c>
      <c r="CC17" s="118"/>
      <c r="CD17" s="66">
        <f t="shared" si="38"/>
        <v>0</v>
      </c>
      <c r="CE17" s="118"/>
      <c r="CF17" s="66">
        <f t="shared" si="39"/>
        <v>0</v>
      </c>
      <c r="CG17" s="118"/>
      <c r="CH17" s="66">
        <f t="shared" si="40"/>
        <v>0</v>
      </c>
      <c r="CI17" s="118"/>
      <c r="CJ17" s="66">
        <f t="shared" si="41"/>
        <v>0</v>
      </c>
      <c r="CK17" s="118"/>
      <c r="CL17" s="66">
        <f t="shared" si="42"/>
        <v>0</v>
      </c>
      <c r="CM17" s="118"/>
      <c r="CN17" s="66">
        <f t="shared" si="43"/>
        <v>0</v>
      </c>
      <c r="CO17" s="118"/>
      <c r="CP17" s="66">
        <f t="shared" si="44"/>
        <v>0</v>
      </c>
      <c r="CQ17" s="118"/>
      <c r="CR17" s="66">
        <f t="shared" si="45"/>
        <v>0</v>
      </c>
      <c r="CS17" s="118"/>
      <c r="CT17" s="66">
        <f t="shared" si="46"/>
        <v>0</v>
      </c>
      <c r="CU17" s="118"/>
      <c r="CV17" s="66">
        <f t="shared" si="47"/>
        <v>0</v>
      </c>
      <c r="CW17" s="118"/>
      <c r="CX17" s="66">
        <f t="shared" si="48"/>
        <v>0</v>
      </c>
      <c r="CY17" s="118"/>
      <c r="CZ17" s="66">
        <f t="shared" si="49"/>
        <v>0</v>
      </c>
      <c r="DA17" s="67" t="str">
        <f t="shared" si="53"/>
        <v/>
      </c>
    </row>
    <row r="18" spans="1:105" ht="13.5" x14ac:dyDescent="0.2">
      <c r="A18" s="52">
        <f t="shared" si="50"/>
        <v>11</v>
      </c>
      <c r="B18" s="53"/>
      <c r="C18" s="113" t="s">
        <v>88</v>
      </c>
      <c r="D18" s="114" t="s">
        <v>89</v>
      </c>
      <c r="E18" s="115">
        <f>5800*3</f>
        <v>17400</v>
      </c>
      <c r="F18" s="56"/>
      <c r="G18" s="56"/>
      <c r="H18" s="56"/>
      <c r="I18" s="56"/>
      <c r="J18" s="71"/>
      <c r="K18" s="71">
        <f>5800*3/12</f>
        <v>1450</v>
      </c>
      <c r="L18" s="71"/>
      <c r="M18" s="72"/>
      <c r="N18" s="73">
        <f>2080/12*3</f>
        <v>520</v>
      </c>
      <c r="O18" s="78">
        <f t="shared" si="10"/>
        <v>33.46153846153846</v>
      </c>
      <c r="P18" s="75" t="str">
        <f t="shared" si="11"/>
        <v/>
      </c>
      <c r="Q18" s="75" t="str">
        <f t="shared" si="2"/>
        <v/>
      </c>
      <c r="R18" s="75" t="str">
        <f t="shared" si="3"/>
        <v/>
      </c>
      <c r="S18" s="75" t="str">
        <f t="shared" si="4"/>
        <v/>
      </c>
      <c r="T18" s="64">
        <f t="shared" si="0"/>
        <v>529</v>
      </c>
      <c r="U18" s="117">
        <f t="shared" si="5"/>
        <v>79.395085066162565</v>
      </c>
      <c r="V18" s="117">
        <f t="shared" si="6"/>
        <v>6.0491493383742911</v>
      </c>
      <c r="W18" s="117">
        <f t="shared" si="51"/>
        <v>14.555765595463138</v>
      </c>
      <c r="X18" s="78"/>
      <c r="Y18" s="78">
        <v>77</v>
      </c>
      <c r="Z18" s="78"/>
      <c r="AA18" s="78"/>
      <c r="AB18" s="78"/>
      <c r="AC18" s="118">
        <f t="shared" si="52"/>
        <v>77</v>
      </c>
      <c r="AD18" s="66">
        <f t="shared" si="12"/>
        <v>2576.5384615384614</v>
      </c>
      <c r="AE18" s="118"/>
      <c r="AF18" s="66">
        <f t="shared" si="13"/>
        <v>0</v>
      </c>
      <c r="AG18" s="118">
        <v>10</v>
      </c>
      <c r="AH18" s="66">
        <f t="shared" si="14"/>
        <v>334.61538461538458</v>
      </c>
      <c r="AI18" s="118"/>
      <c r="AJ18" s="66">
        <f t="shared" si="15"/>
        <v>0</v>
      </c>
      <c r="AK18" s="118">
        <v>2</v>
      </c>
      <c r="AL18" s="66">
        <f t="shared" si="16"/>
        <v>66.92307692307692</v>
      </c>
      <c r="AM18" s="118"/>
      <c r="AN18" s="66">
        <f t="shared" si="17"/>
        <v>0</v>
      </c>
      <c r="AO18" s="118"/>
      <c r="AP18" s="66">
        <f t="shared" si="18"/>
        <v>0</v>
      </c>
      <c r="AQ18" s="118"/>
      <c r="AR18" s="66">
        <f t="shared" si="19"/>
        <v>0</v>
      </c>
      <c r="AS18" s="118"/>
      <c r="AT18" s="66">
        <f t="shared" si="20"/>
        <v>0</v>
      </c>
      <c r="AU18" s="118"/>
      <c r="AV18" s="66">
        <f t="shared" si="21"/>
        <v>0</v>
      </c>
      <c r="AW18" s="118"/>
      <c r="AX18" s="66">
        <f t="shared" si="22"/>
        <v>0</v>
      </c>
      <c r="AY18" s="118"/>
      <c r="AZ18" s="66">
        <f t="shared" si="23"/>
        <v>0</v>
      </c>
      <c r="BA18" s="118"/>
      <c r="BB18" s="66">
        <f t="shared" si="24"/>
        <v>0</v>
      </c>
      <c r="BC18" s="118"/>
      <c r="BD18" s="66">
        <f t="shared" si="25"/>
        <v>0</v>
      </c>
      <c r="BE18" s="118"/>
      <c r="BF18" s="66">
        <f t="shared" si="26"/>
        <v>0</v>
      </c>
      <c r="BG18" s="118"/>
      <c r="BH18" s="66">
        <f t="shared" si="27"/>
        <v>0</v>
      </c>
      <c r="BI18" s="118"/>
      <c r="BJ18" s="66">
        <f t="shared" si="28"/>
        <v>0</v>
      </c>
      <c r="BK18" s="118"/>
      <c r="BL18" s="66">
        <f t="shared" si="29"/>
        <v>0</v>
      </c>
      <c r="BM18" s="118"/>
      <c r="BN18" s="66">
        <f t="shared" si="30"/>
        <v>0</v>
      </c>
      <c r="BO18" s="118"/>
      <c r="BP18" s="66">
        <f t="shared" si="31"/>
        <v>0</v>
      </c>
      <c r="BQ18" s="118">
        <v>420</v>
      </c>
      <c r="BR18" s="66">
        <f t="shared" si="32"/>
        <v>14053.846153846152</v>
      </c>
      <c r="BS18" s="118">
        <v>20</v>
      </c>
      <c r="BT18" s="66">
        <f t="shared" si="33"/>
        <v>669.23076923076917</v>
      </c>
      <c r="BU18" s="118"/>
      <c r="BV18" s="66">
        <f t="shared" si="34"/>
        <v>0</v>
      </c>
      <c r="BW18" s="118"/>
      <c r="BX18" s="66">
        <f t="shared" si="35"/>
        <v>0</v>
      </c>
      <c r="BY18" s="118"/>
      <c r="BZ18" s="66">
        <f t="shared" si="36"/>
        <v>0</v>
      </c>
      <c r="CA18" s="118"/>
      <c r="CB18" s="66">
        <f t="shared" si="37"/>
        <v>0</v>
      </c>
      <c r="CC18" s="118"/>
      <c r="CD18" s="66">
        <f t="shared" si="38"/>
        <v>0</v>
      </c>
      <c r="CE18" s="118"/>
      <c r="CF18" s="66">
        <f t="shared" si="39"/>
        <v>0</v>
      </c>
      <c r="CG18" s="118"/>
      <c r="CH18" s="66">
        <f t="shared" si="40"/>
        <v>0</v>
      </c>
      <c r="CI18" s="118"/>
      <c r="CJ18" s="66">
        <f t="shared" si="41"/>
        <v>0</v>
      </c>
      <c r="CK18" s="118"/>
      <c r="CL18" s="66">
        <f t="shared" si="42"/>
        <v>0</v>
      </c>
      <c r="CM18" s="118"/>
      <c r="CN18" s="66">
        <f t="shared" si="43"/>
        <v>0</v>
      </c>
      <c r="CO18" s="118"/>
      <c r="CP18" s="66">
        <f t="shared" si="44"/>
        <v>0</v>
      </c>
      <c r="CQ18" s="118"/>
      <c r="CR18" s="66">
        <f t="shared" si="45"/>
        <v>0</v>
      </c>
      <c r="CS18" s="118"/>
      <c r="CT18" s="66">
        <f t="shared" si="46"/>
        <v>0</v>
      </c>
      <c r="CU18" s="118"/>
      <c r="CV18" s="66">
        <f t="shared" si="47"/>
        <v>0</v>
      </c>
      <c r="CW18" s="118"/>
      <c r="CX18" s="66">
        <f t="shared" si="48"/>
        <v>0</v>
      </c>
      <c r="CY18" s="118"/>
      <c r="CZ18" s="66">
        <f t="shared" si="49"/>
        <v>0</v>
      </c>
      <c r="DA18" s="67" t="str">
        <f t="shared" si="53"/>
        <v/>
      </c>
    </row>
    <row r="19" spans="1:105" ht="13.5" x14ac:dyDescent="0.2">
      <c r="A19" s="52">
        <f t="shared" si="50"/>
        <v>12</v>
      </c>
      <c r="B19" s="53"/>
      <c r="C19" s="113" t="s">
        <v>90</v>
      </c>
      <c r="D19" s="114" t="s">
        <v>91</v>
      </c>
      <c r="E19" s="115">
        <f>6150*12</f>
        <v>73800</v>
      </c>
      <c r="F19" s="56"/>
      <c r="G19" s="56"/>
      <c r="H19" s="56"/>
      <c r="I19" s="56"/>
      <c r="J19" s="71"/>
      <c r="K19" s="71">
        <v>6150</v>
      </c>
      <c r="L19" s="71"/>
      <c r="M19" s="72">
        <v>1200</v>
      </c>
      <c r="N19" s="73">
        <f>2080*80%</f>
        <v>1664</v>
      </c>
      <c r="O19" s="78">
        <f t="shared" si="10"/>
        <v>45.072115384615387</v>
      </c>
      <c r="P19" s="75" t="str">
        <f t="shared" si="11"/>
        <v/>
      </c>
      <c r="Q19" s="75" t="str">
        <f t="shared" si="2"/>
        <v/>
      </c>
      <c r="R19" s="75" t="str">
        <f t="shared" si="3"/>
        <v/>
      </c>
      <c r="S19" s="75" t="str">
        <f t="shared" si="4"/>
        <v/>
      </c>
      <c r="T19" s="64">
        <f t="shared" si="0"/>
        <v>1675</v>
      </c>
      <c r="U19" s="117">
        <f t="shared" si="5"/>
        <v>77.358208955223887</v>
      </c>
      <c r="V19" s="117">
        <f t="shared" si="6"/>
        <v>10.64179104477612</v>
      </c>
      <c r="W19" s="117">
        <f t="shared" si="51"/>
        <v>12</v>
      </c>
      <c r="X19" s="78"/>
      <c r="Y19" s="78">
        <v>201</v>
      </c>
      <c r="Z19" s="78"/>
      <c r="AA19" s="78"/>
      <c r="AB19" s="78"/>
      <c r="AC19" s="118">
        <f t="shared" si="52"/>
        <v>201</v>
      </c>
      <c r="AD19" s="66">
        <f t="shared" si="12"/>
        <v>9059.4951923076933</v>
      </c>
      <c r="AE19" s="118"/>
      <c r="AF19" s="66">
        <f t="shared" si="13"/>
        <v>0</v>
      </c>
      <c r="AG19" s="118">
        <v>5</v>
      </c>
      <c r="AH19" s="66">
        <f t="shared" si="14"/>
        <v>225.36057692307693</v>
      </c>
      <c r="AI19" s="118"/>
      <c r="AJ19" s="66">
        <f t="shared" si="15"/>
        <v>0</v>
      </c>
      <c r="AK19" s="118">
        <v>25</v>
      </c>
      <c r="AL19" s="66">
        <f t="shared" si="16"/>
        <v>1126.8028846153848</v>
      </c>
      <c r="AM19" s="118"/>
      <c r="AN19" s="66">
        <f t="shared" si="17"/>
        <v>0</v>
      </c>
      <c r="AO19" s="118"/>
      <c r="AP19" s="66">
        <f t="shared" si="18"/>
        <v>0</v>
      </c>
      <c r="AQ19" s="118"/>
      <c r="AR19" s="66">
        <f t="shared" si="19"/>
        <v>0</v>
      </c>
      <c r="AS19" s="118"/>
      <c r="AT19" s="66">
        <f t="shared" si="20"/>
        <v>0</v>
      </c>
      <c r="AU19" s="118"/>
      <c r="AV19" s="66">
        <f t="shared" si="21"/>
        <v>0</v>
      </c>
      <c r="AW19" s="118"/>
      <c r="AX19" s="66">
        <f t="shared" si="22"/>
        <v>0</v>
      </c>
      <c r="AY19" s="118"/>
      <c r="AZ19" s="66">
        <f t="shared" si="23"/>
        <v>0</v>
      </c>
      <c r="BA19" s="118"/>
      <c r="BB19" s="66">
        <f t="shared" si="24"/>
        <v>0</v>
      </c>
      <c r="BC19" s="118"/>
      <c r="BD19" s="66">
        <f t="shared" si="25"/>
        <v>0</v>
      </c>
      <c r="BE19" s="118"/>
      <c r="BF19" s="66">
        <f t="shared" si="26"/>
        <v>0</v>
      </c>
      <c r="BG19" s="118"/>
      <c r="BH19" s="66">
        <f t="shared" si="27"/>
        <v>0</v>
      </c>
      <c r="BI19" s="118"/>
      <c r="BJ19" s="66">
        <f t="shared" si="28"/>
        <v>0</v>
      </c>
      <c r="BK19" s="118"/>
      <c r="BL19" s="66">
        <f t="shared" si="29"/>
        <v>0</v>
      </c>
      <c r="BM19" s="118"/>
      <c r="BN19" s="66">
        <f t="shared" si="30"/>
        <v>0</v>
      </c>
      <c r="BO19" s="118"/>
      <c r="BP19" s="66">
        <f t="shared" si="31"/>
        <v>0</v>
      </c>
      <c r="BQ19" s="118"/>
      <c r="BR19" s="66">
        <f t="shared" si="32"/>
        <v>0</v>
      </c>
      <c r="BS19" s="118"/>
      <c r="BT19" s="66">
        <f t="shared" si="33"/>
        <v>0</v>
      </c>
      <c r="BU19" s="118"/>
      <c r="BV19" s="66">
        <f t="shared" si="34"/>
        <v>0</v>
      </c>
      <c r="BW19" s="118"/>
      <c r="BX19" s="66">
        <f t="shared" si="35"/>
        <v>0</v>
      </c>
      <c r="BY19" s="118"/>
      <c r="BZ19" s="66">
        <f t="shared" si="36"/>
        <v>0</v>
      </c>
      <c r="CA19" s="118"/>
      <c r="CB19" s="66">
        <f t="shared" si="37"/>
        <v>0</v>
      </c>
      <c r="CC19" s="118"/>
      <c r="CD19" s="66">
        <f t="shared" si="38"/>
        <v>0</v>
      </c>
      <c r="CE19" s="118"/>
      <c r="CF19" s="66">
        <f t="shared" si="39"/>
        <v>0</v>
      </c>
      <c r="CG19" s="118">
        <v>1295.75</v>
      </c>
      <c r="CH19" s="66">
        <f t="shared" si="40"/>
        <v>58402.19350961539</v>
      </c>
      <c r="CI19" s="118">
        <v>148.25</v>
      </c>
      <c r="CJ19" s="66">
        <f t="shared" si="41"/>
        <v>6681.9411057692314</v>
      </c>
      <c r="CK19" s="118"/>
      <c r="CL19" s="66">
        <f t="shared" si="42"/>
        <v>0</v>
      </c>
      <c r="CM19" s="118"/>
      <c r="CN19" s="66">
        <f t="shared" si="43"/>
        <v>0</v>
      </c>
      <c r="CO19" s="118"/>
      <c r="CP19" s="66">
        <f t="shared" si="44"/>
        <v>0</v>
      </c>
      <c r="CQ19" s="118"/>
      <c r="CR19" s="66">
        <f t="shared" si="45"/>
        <v>0</v>
      </c>
      <c r="CS19" s="118"/>
      <c r="CT19" s="66">
        <f t="shared" si="46"/>
        <v>0</v>
      </c>
      <c r="CU19" s="118"/>
      <c r="CV19" s="66">
        <f t="shared" si="47"/>
        <v>0</v>
      </c>
      <c r="CW19" s="118"/>
      <c r="CX19" s="66">
        <f t="shared" si="48"/>
        <v>0</v>
      </c>
      <c r="CY19" s="118"/>
      <c r="CZ19" s="66">
        <f t="shared" si="49"/>
        <v>0</v>
      </c>
      <c r="DA19" s="67" t="str">
        <f t="shared" si="53"/>
        <v/>
      </c>
    </row>
    <row r="20" spans="1:105" ht="13.5" x14ac:dyDescent="0.2">
      <c r="A20" s="52">
        <f t="shared" si="50"/>
        <v>13</v>
      </c>
      <c r="B20" s="53"/>
      <c r="C20" s="113" t="s">
        <v>118</v>
      </c>
      <c r="D20" s="114" t="s">
        <v>119</v>
      </c>
      <c r="E20" s="69">
        <f>25503/108.333*100/(100%+SUM(F20:I20))</f>
        <v>20198.458347498807</v>
      </c>
      <c r="F20" s="57"/>
      <c r="G20" s="57"/>
      <c r="H20" s="57">
        <v>0.13039999999999999</v>
      </c>
      <c r="I20" s="57">
        <v>3.5099999999999999E-2</v>
      </c>
      <c r="J20" s="70">
        <f>E20*SUM(F20:I20)</f>
        <v>3342.8448565110521</v>
      </c>
      <c r="K20" s="70">
        <f>(E20+J20)*8.33%</f>
        <v>1960.9905568940212</v>
      </c>
      <c r="L20" s="71"/>
      <c r="M20" s="72"/>
      <c r="N20" s="73">
        <v>631.25</v>
      </c>
      <c r="O20" s="74">
        <f>IF(E20=0,0,($E20+$M20)/$N20)</f>
        <v>31.997557778215931</v>
      </c>
      <c r="P20" s="75" t="str">
        <f t="shared" si="11"/>
        <v/>
      </c>
      <c r="Q20" s="75" t="str">
        <f t="shared" si="2"/>
        <v/>
      </c>
      <c r="R20" s="75" t="str">
        <f t="shared" si="3"/>
        <v/>
      </c>
      <c r="S20" s="75" t="str">
        <f t="shared" si="4"/>
        <v/>
      </c>
      <c r="T20" s="64">
        <f t="shared" ref="T20" si="57">AC20+AE20+AG20+AI20+AK20+AM20+AO20+AQ20+AS20+AU20+AW20+AY20+BA20+BC20+BE20+BG20+BI20+BK20+BM20+BO20+BQ20+BS20+BY20+CA20+BU20+BW20+CC20+CE20+CG20+CI20+CK20+CM20+CO20+CQ20+CS20+CU20+CW20+CY20</f>
        <v>735.72187499999995</v>
      </c>
      <c r="U20" s="76">
        <f t="shared" ref="U20" si="58">IF(T20=0,0,(AU20+AY20+BC20+BE20+BI20+BM20+BQ20+BU20+BY20+CC20+CG20+CK20+CM20+CO20+CS20+CW20)/T20%)</f>
        <v>81.450616104081462</v>
      </c>
      <c r="V20" s="76">
        <f t="shared" ref="V20" si="59">IF(T20=0,0,(AE20+AG20+AI20+AK20+AM20+AO20+AQ20+AS20+AW20+BA20+BG20+BK20+BO20+BS20+BW20+CA20+CE20+CI20+CQ20+CU20+CY20)/T20%)</f>
        <v>4.3494696960043502</v>
      </c>
      <c r="W20" s="76">
        <f t="shared" si="51"/>
        <v>14.199914199914199</v>
      </c>
      <c r="X20" s="77"/>
      <c r="Y20" s="77"/>
      <c r="Z20" s="78"/>
      <c r="AA20" s="78"/>
      <c r="AB20" s="78"/>
      <c r="AC20" s="79">
        <f>IF(O20=0,0,((AD20-X20)/O20))</f>
        <v>104.47187499999998</v>
      </c>
      <c r="AD20" s="80">
        <f>IF(J20=0,AC20*$O20+X20,J20+X20+(Y20*O20))</f>
        <v>3342.8448565110521</v>
      </c>
      <c r="AE20" s="118"/>
      <c r="AF20" s="66">
        <f t="shared" si="13"/>
        <v>0</v>
      </c>
      <c r="AG20" s="118"/>
      <c r="AH20" s="66">
        <f t="shared" si="14"/>
        <v>0</v>
      </c>
      <c r="AI20" s="118"/>
      <c r="AJ20" s="66">
        <f t="shared" si="15"/>
        <v>0</v>
      </c>
      <c r="AK20" s="118">
        <v>22</v>
      </c>
      <c r="AL20" s="66">
        <f t="shared" si="16"/>
        <v>703.94627112075045</v>
      </c>
      <c r="AM20" s="118"/>
      <c r="AN20" s="66">
        <f t="shared" si="17"/>
        <v>0</v>
      </c>
      <c r="AO20" s="118"/>
      <c r="AP20" s="66">
        <f t="shared" si="18"/>
        <v>0</v>
      </c>
      <c r="AQ20" s="118"/>
      <c r="AR20" s="66">
        <f t="shared" si="19"/>
        <v>0</v>
      </c>
      <c r="AS20" s="118"/>
      <c r="AT20" s="66">
        <f t="shared" si="20"/>
        <v>0</v>
      </c>
      <c r="AU20" s="118"/>
      <c r="AV20" s="66">
        <f t="shared" si="21"/>
        <v>0</v>
      </c>
      <c r="AW20" s="118"/>
      <c r="AX20" s="66">
        <f t="shared" si="22"/>
        <v>0</v>
      </c>
      <c r="AY20" s="118"/>
      <c r="AZ20" s="66">
        <f t="shared" si="23"/>
        <v>0</v>
      </c>
      <c r="BA20" s="118"/>
      <c r="BB20" s="66">
        <f t="shared" si="24"/>
        <v>0</v>
      </c>
      <c r="BC20" s="118"/>
      <c r="BD20" s="66">
        <f t="shared" si="25"/>
        <v>0</v>
      </c>
      <c r="BE20" s="118"/>
      <c r="BF20" s="66">
        <f t="shared" si="26"/>
        <v>0</v>
      </c>
      <c r="BG20" s="118"/>
      <c r="BH20" s="66">
        <f t="shared" si="27"/>
        <v>0</v>
      </c>
      <c r="BI20" s="118"/>
      <c r="BJ20" s="66">
        <f t="shared" si="28"/>
        <v>0</v>
      </c>
      <c r="BK20" s="118"/>
      <c r="BL20" s="66">
        <f t="shared" si="29"/>
        <v>0</v>
      </c>
      <c r="BM20" s="118"/>
      <c r="BN20" s="66">
        <f t="shared" si="30"/>
        <v>0</v>
      </c>
      <c r="BO20" s="118"/>
      <c r="BP20" s="66">
        <f t="shared" si="31"/>
        <v>0</v>
      </c>
      <c r="BQ20" s="118"/>
      <c r="BR20" s="66">
        <f t="shared" si="32"/>
        <v>0</v>
      </c>
      <c r="BS20" s="118"/>
      <c r="BT20" s="66">
        <f t="shared" si="33"/>
        <v>0</v>
      </c>
      <c r="BU20" s="118"/>
      <c r="BV20" s="66">
        <f t="shared" si="34"/>
        <v>0</v>
      </c>
      <c r="BW20" s="118"/>
      <c r="BX20" s="66">
        <f t="shared" si="35"/>
        <v>0</v>
      </c>
      <c r="BY20" s="118">
        <f>631.25-22-10</f>
        <v>599.25</v>
      </c>
      <c r="BZ20" s="66">
        <f t="shared" si="36"/>
        <v>19174.536498595899</v>
      </c>
      <c r="CA20" s="118">
        <v>10</v>
      </c>
      <c r="CB20" s="66">
        <f t="shared" si="37"/>
        <v>319.97557778215929</v>
      </c>
      <c r="CC20" s="118"/>
      <c r="CD20" s="66">
        <f t="shared" si="38"/>
        <v>0</v>
      </c>
      <c r="CE20" s="118"/>
      <c r="CF20" s="66">
        <f t="shared" si="39"/>
        <v>0</v>
      </c>
      <c r="CG20" s="118"/>
      <c r="CH20" s="66">
        <f t="shared" si="40"/>
        <v>0</v>
      </c>
      <c r="CI20" s="118"/>
      <c r="CJ20" s="66">
        <f t="shared" si="41"/>
        <v>0</v>
      </c>
      <c r="CK20" s="118"/>
      <c r="CL20" s="66">
        <f t="shared" si="42"/>
        <v>0</v>
      </c>
      <c r="CM20" s="118"/>
      <c r="CN20" s="66">
        <f t="shared" si="43"/>
        <v>0</v>
      </c>
      <c r="CO20" s="118"/>
      <c r="CP20" s="66">
        <f t="shared" si="44"/>
        <v>0</v>
      </c>
      <c r="CQ20" s="118"/>
      <c r="CR20" s="66">
        <f t="shared" si="45"/>
        <v>0</v>
      </c>
      <c r="CS20" s="118"/>
      <c r="CT20" s="66">
        <f t="shared" si="46"/>
        <v>0</v>
      </c>
      <c r="CU20" s="118"/>
      <c r="CV20" s="66">
        <f t="shared" si="47"/>
        <v>0</v>
      </c>
      <c r="CW20" s="118"/>
      <c r="CX20" s="66">
        <f t="shared" si="48"/>
        <v>0</v>
      </c>
      <c r="CY20" s="118"/>
      <c r="CZ20" s="66">
        <f t="shared" si="49"/>
        <v>0</v>
      </c>
      <c r="DA20" s="67" t="str">
        <f t="shared" si="53"/>
        <v/>
      </c>
    </row>
    <row r="21" spans="1:105" ht="13.5" x14ac:dyDescent="0.2">
      <c r="A21" s="52">
        <f t="shared" si="50"/>
        <v>14</v>
      </c>
      <c r="B21" s="53"/>
      <c r="C21" s="113"/>
      <c r="D21" s="114"/>
      <c r="E21" s="115"/>
      <c r="F21" s="56"/>
      <c r="G21" s="56"/>
      <c r="H21" s="56"/>
      <c r="I21" s="56"/>
      <c r="J21" s="71"/>
      <c r="K21" s="71"/>
      <c r="L21" s="71"/>
      <c r="M21" s="72"/>
      <c r="N21" s="73"/>
      <c r="O21" s="78">
        <f t="shared" si="10"/>
        <v>0</v>
      </c>
      <c r="P21" s="75">
        <f t="shared" si="11"/>
        <v>0</v>
      </c>
      <c r="Q21" s="75" t="str">
        <f t="shared" si="2"/>
        <v/>
      </c>
      <c r="R21" s="75" t="str">
        <f t="shared" si="3"/>
        <v/>
      </c>
      <c r="S21" s="75" t="str">
        <f t="shared" si="4"/>
        <v/>
      </c>
      <c r="T21" s="64">
        <f t="shared" si="0"/>
        <v>0</v>
      </c>
      <c r="U21" s="117">
        <f t="shared" si="5"/>
        <v>0</v>
      </c>
      <c r="V21" s="117">
        <f t="shared" si="6"/>
        <v>0</v>
      </c>
      <c r="W21" s="117">
        <f t="shared" si="51"/>
        <v>0</v>
      </c>
      <c r="X21" s="78"/>
      <c r="Y21" s="78"/>
      <c r="Z21" s="78"/>
      <c r="AA21" s="78"/>
      <c r="AB21" s="78"/>
      <c r="AC21" s="118">
        <f t="shared" si="52"/>
        <v>0</v>
      </c>
      <c r="AD21" s="66">
        <f t="shared" si="12"/>
        <v>0</v>
      </c>
      <c r="AE21" s="118"/>
      <c r="AF21" s="66">
        <f t="shared" si="13"/>
        <v>0</v>
      </c>
      <c r="AG21" s="118"/>
      <c r="AH21" s="66">
        <f t="shared" si="14"/>
        <v>0</v>
      </c>
      <c r="AI21" s="118"/>
      <c r="AJ21" s="66">
        <f t="shared" si="15"/>
        <v>0</v>
      </c>
      <c r="AK21" s="118"/>
      <c r="AL21" s="66">
        <f t="shared" si="16"/>
        <v>0</v>
      </c>
      <c r="AM21" s="118"/>
      <c r="AN21" s="66">
        <f t="shared" si="17"/>
        <v>0</v>
      </c>
      <c r="AO21" s="118"/>
      <c r="AP21" s="66">
        <f t="shared" si="18"/>
        <v>0</v>
      </c>
      <c r="AQ21" s="118"/>
      <c r="AR21" s="66">
        <f t="shared" si="19"/>
        <v>0</v>
      </c>
      <c r="AS21" s="118"/>
      <c r="AT21" s="66">
        <f t="shared" si="20"/>
        <v>0</v>
      </c>
      <c r="AU21" s="118"/>
      <c r="AV21" s="66">
        <f t="shared" si="21"/>
        <v>0</v>
      </c>
      <c r="AW21" s="118"/>
      <c r="AX21" s="66">
        <f t="shared" si="22"/>
        <v>0</v>
      </c>
      <c r="AY21" s="118"/>
      <c r="AZ21" s="66">
        <f t="shared" si="23"/>
        <v>0</v>
      </c>
      <c r="BA21" s="118"/>
      <c r="BB21" s="66">
        <f t="shared" si="24"/>
        <v>0</v>
      </c>
      <c r="BC21" s="118"/>
      <c r="BD21" s="66">
        <f t="shared" si="25"/>
        <v>0</v>
      </c>
      <c r="BE21" s="118"/>
      <c r="BF21" s="66">
        <f t="shared" si="26"/>
        <v>0</v>
      </c>
      <c r="BG21" s="118"/>
      <c r="BH21" s="66">
        <f t="shared" si="27"/>
        <v>0</v>
      </c>
      <c r="BI21" s="118"/>
      <c r="BJ21" s="66">
        <f t="shared" si="28"/>
        <v>0</v>
      </c>
      <c r="BK21" s="118"/>
      <c r="BL21" s="66">
        <f t="shared" si="29"/>
        <v>0</v>
      </c>
      <c r="BM21" s="118"/>
      <c r="BN21" s="66">
        <f t="shared" si="30"/>
        <v>0</v>
      </c>
      <c r="BO21" s="118"/>
      <c r="BP21" s="66">
        <f t="shared" si="31"/>
        <v>0</v>
      </c>
      <c r="BQ21" s="118"/>
      <c r="BR21" s="66">
        <f t="shared" si="32"/>
        <v>0</v>
      </c>
      <c r="BS21" s="118"/>
      <c r="BT21" s="66">
        <f t="shared" si="33"/>
        <v>0</v>
      </c>
      <c r="BU21" s="118"/>
      <c r="BV21" s="66">
        <f t="shared" si="34"/>
        <v>0</v>
      </c>
      <c r="BW21" s="118"/>
      <c r="BX21" s="66">
        <f t="shared" si="35"/>
        <v>0</v>
      </c>
      <c r="BY21" s="118"/>
      <c r="BZ21" s="66">
        <f t="shared" si="36"/>
        <v>0</v>
      </c>
      <c r="CA21" s="118"/>
      <c r="CB21" s="66">
        <f t="shared" si="37"/>
        <v>0</v>
      </c>
      <c r="CC21" s="118"/>
      <c r="CD21" s="66">
        <f t="shared" si="38"/>
        <v>0</v>
      </c>
      <c r="CE21" s="118"/>
      <c r="CF21" s="66">
        <f t="shared" si="39"/>
        <v>0</v>
      </c>
      <c r="CG21" s="118"/>
      <c r="CH21" s="66">
        <f t="shared" si="40"/>
        <v>0</v>
      </c>
      <c r="CI21" s="118"/>
      <c r="CJ21" s="66">
        <f t="shared" si="41"/>
        <v>0</v>
      </c>
      <c r="CK21" s="118"/>
      <c r="CL21" s="66">
        <f t="shared" si="42"/>
        <v>0</v>
      </c>
      <c r="CM21" s="118"/>
      <c r="CN21" s="66">
        <f t="shared" si="43"/>
        <v>0</v>
      </c>
      <c r="CO21" s="118"/>
      <c r="CP21" s="66">
        <f t="shared" si="44"/>
        <v>0</v>
      </c>
      <c r="CQ21" s="118"/>
      <c r="CR21" s="66">
        <f t="shared" si="45"/>
        <v>0</v>
      </c>
      <c r="CS21" s="118"/>
      <c r="CT21" s="66">
        <f t="shared" si="46"/>
        <v>0</v>
      </c>
      <c r="CU21" s="118"/>
      <c r="CV21" s="66">
        <f t="shared" si="47"/>
        <v>0</v>
      </c>
      <c r="CW21" s="118"/>
      <c r="CX21" s="66">
        <f t="shared" si="48"/>
        <v>0</v>
      </c>
      <c r="CY21" s="118"/>
      <c r="CZ21" s="66">
        <f t="shared" si="49"/>
        <v>0</v>
      </c>
      <c r="DA21" s="67" t="str">
        <f t="shared" si="53"/>
        <v/>
      </c>
    </row>
    <row r="22" spans="1:105" ht="13.5" x14ac:dyDescent="0.2">
      <c r="A22" s="52">
        <f t="shared" si="50"/>
        <v>15</v>
      </c>
      <c r="B22" s="53"/>
      <c r="C22" s="113"/>
      <c r="D22" s="114"/>
      <c r="E22" s="115"/>
      <c r="F22" s="56"/>
      <c r="G22" s="56"/>
      <c r="H22" s="56"/>
      <c r="I22" s="56"/>
      <c r="J22" s="71"/>
      <c r="K22" s="71"/>
      <c r="L22" s="71"/>
      <c r="M22" s="72"/>
      <c r="N22" s="73"/>
      <c r="O22" s="78">
        <f t="shared" si="10"/>
        <v>0</v>
      </c>
      <c r="P22" s="75">
        <f t="shared" si="11"/>
        <v>0</v>
      </c>
      <c r="Q22" s="75" t="str">
        <f t="shared" si="2"/>
        <v/>
      </c>
      <c r="R22" s="75" t="str">
        <f t="shared" si="3"/>
        <v/>
      </c>
      <c r="S22" s="75" t="str">
        <f t="shared" si="4"/>
        <v/>
      </c>
      <c r="T22" s="64">
        <f t="shared" si="0"/>
        <v>0</v>
      </c>
      <c r="U22" s="117">
        <f t="shared" si="5"/>
        <v>0</v>
      </c>
      <c r="V22" s="117">
        <f t="shared" si="6"/>
        <v>0</v>
      </c>
      <c r="W22" s="117">
        <f t="shared" si="51"/>
        <v>0</v>
      </c>
      <c r="X22" s="78"/>
      <c r="Y22" s="78"/>
      <c r="Z22" s="78"/>
      <c r="AA22" s="78"/>
      <c r="AB22" s="78"/>
      <c r="AC22" s="118">
        <f t="shared" si="52"/>
        <v>0</v>
      </c>
      <c r="AD22" s="66">
        <f t="shared" si="12"/>
        <v>0</v>
      </c>
      <c r="AE22" s="118"/>
      <c r="AF22" s="66">
        <f t="shared" si="13"/>
        <v>0</v>
      </c>
      <c r="AG22" s="118"/>
      <c r="AH22" s="66">
        <f t="shared" si="14"/>
        <v>0</v>
      </c>
      <c r="AI22" s="118"/>
      <c r="AJ22" s="66">
        <f t="shared" si="15"/>
        <v>0</v>
      </c>
      <c r="AK22" s="118"/>
      <c r="AL22" s="66">
        <f t="shared" si="16"/>
        <v>0</v>
      </c>
      <c r="AM22" s="118"/>
      <c r="AN22" s="66">
        <f t="shared" si="17"/>
        <v>0</v>
      </c>
      <c r="AO22" s="118"/>
      <c r="AP22" s="66">
        <f t="shared" si="18"/>
        <v>0</v>
      </c>
      <c r="AQ22" s="118"/>
      <c r="AR22" s="66">
        <f t="shared" si="19"/>
        <v>0</v>
      </c>
      <c r="AS22" s="118"/>
      <c r="AT22" s="66">
        <f t="shared" si="20"/>
        <v>0</v>
      </c>
      <c r="AU22" s="118"/>
      <c r="AV22" s="66">
        <f t="shared" si="21"/>
        <v>0</v>
      </c>
      <c r="AW22" s="118"/>
      <c r="AX22" s="66">
        <f t="shared" si="22"/>
        <v>0</v>
      </c>
      <c r="AY22" s="118"/>
      <c r="AZ22" s="66">
        <f t="shared" si="23"/>
        <v>0</v>
      </c>
      <c r="BA22" s="118"/>
      <c r="BB22" s="66">
        <f t="shared" si="24"/>
        <v>0</v>
      </c>
      <c r="BC22" s="118"/>
      <c r="BD22" s="66">
        <f t="shared" si="25"/>
        <v>0</v>
      </c>
      <c r="BE22" s="118"/>
      <c r="BF22" s="66">
        <f t="shared" si="26"/>
        <v>0</v>
      </c>
      <c r="BG22" s="118"/>
      <c r="BH22" s="66">
        <f t="shared" si="27"/>
        <v>0</v>
      </c>
      <c r="BI22" s="118"/>
      <c r="BJ22" s="66">
        <f t="shared" si="28"/>
        <v>0</v>
      </c>
      <c r="BK22" s="118"/>
      <c r="BL22" s="66">
        <f t="shared" si="29"/>
        <v>0</v>
      </c>
      <c r="BM22" s="118"/>
      <c r="BN22" s="66">
        <f t="shared" si="30"/>
        <v>0</v>
      </c>
      <c r="BO22" s="118"/>
      <c r="BP22" s="66">
        <f t="shared" si="31"/>
        <v>0</v>
      </c>
      <c r="BQ22" s="118"/>
      <c r="BR22" s="66">
        <f t="shared" si="32"/>
        <v>0</v>
      </c>
      <c r="BS22" s="118"/>
      <c r="BT22" s="66">
        <f t="shared" si="33"/>
        <v>0</v>
      </c>
      <c r="BU22" s="118"/>
      <c r="BV22" s="66">
        <f t="shared" si="34"/>
        <v>0</v>
      </c>
      <c r="BW22" s="118"/>
      <c r="BX22" s="66">
        <f t="shared" si="35"/>
        <v>0</v>
      </c>
      <c r="BY22" s="118"/>
      <c r="BZ22" s="66">
        <f t="shared" si="36"/>
        <v>0</v>
      </c>
      <c r="CA22" s="118"/>
      <c r="CB22" s="66">
        <f t="shared" si="37"/>
        <v>0</v>
      </c>
      <c r="CC22" s="118"/>
      <c r="CD22" s="66">
        <f t="shared" si="38"/>
        <v>0</v>
      </c>
      <c r="CE22" s="118"/>
      <c r="CF22" s="66">
        <f t="shared" si="39"/>
        <v>0</v>
      </c>
      <c r="CG22" s="118"/>
      <c r="CH22" s="66">
        <f t="shared" si="40"/>
        <v>0</v>
      </c>
      <c r="CI22" s="118"/>
      <c r="CJ22" s="66">
        <f t="shared" si="41"/>
        <v>0</v>
      </c>
      <c r="CK22" s="118"/>
      <c r="CL22" s="66">
        <f t="shared" si="42"/>
        <v>0</v>
      </c>
      <c r="CM22" s="118"/>
      <c r="CN22" s="66">
        <f t="shared" si="43"/>
        <v>0</v>
      </c>
      <c r="CO22" s="118"/>
      <c r="CP22" s="66">
        <f t="shared" si="44"/>
        <v>0</v>
      </c>
      <c r="CQ22" s="118"/>
      <c r="CR22" s="66">
        <f t="shared" si="45"/>
        <v>0</v>
      </c>
      <c r="CS22" s="118"/>
      <c r="CT22" s="66">
        <f t="shared" si="46"/>
        <v>0</v>
      </c>
      <c r="CU22" s="118"/>
      <c r="CV22" s="66">
        <f t="shared" si="47"/>
        <v>0</v>
      </c>
      <c r="CW22" s="118"/>
      <c r="CX22" s="66">
        <f t="shared" si="48"/>
        <v>0</v>
      </c>
      <c r="CY22" s="118"/>
      <c r="CZ22" s="66">
        <f t="shared" si="49"/>
        <v>0</v>
      </c>
      <c r="DA22" s="67" t="str">
        <f t="shared" si="53"/>
        <v/>
      </c>
    </row>
    <row r="23" spans="1:105" ht="13.5" x14ac:dyDescent="0.2">
      <c r="A23" s="52">
        <f t="shared" si="50"/>
        <v>16</v>
      </c>
      <c r="B23" s="53"/>
      <c r="C23" s="113"/>
      <c r="D23" s="114"/>
      <c r="E23" s="115"/>
      <c r="F23" s="56"/>
      <c r="G23" s="56"/>
      <c r="H23" s="56"/>
      <c r="I23" s="56"/>
      <c r="J23" s="71"/>
      <c r="K23" s="71"/>
      <c r="L23" s="71"/>
      <c r="M23" s="72"/>
      <c r="N23" s="73"/>
      <c r="O23" s="78">
        <f t="shared" si="10"/>
        <v>0</v>
      </c>
      <c r="P23" s="75">
        <f t="shared" si="11"/>
        <v>0</v>
      </c>
      <c r="Q23" s="75" t="str">
        <f t="shared" si="2"/>
        <v/>
      </c>
      <c r="R23" s="75" t="str">
        <f t="shared" si="3"/>
        <v/>
      </c>
      <c r="S23" s="75" t="str">
        <f t="shared" si="4"/>
        <v/>
      </c>
      <c r="T23" s="64">
        <f t="shared" si="0"/>
        <v>0</v>
      </c>
      <c r="U23" s="117">
        <f t="shared" si="5"/>
        <v>0</v>
      </c>
      <c r="V23" s="117">
        <f t="shared" si="6"/>
        <v>0</v>
      </c>
      <c r="W23" s="117">
        <f t="shared" si="51"/>
        <v>0</v>
      </c>
      <c r="X23" s="78"/>
      <c r="Y23" s="78"/>
      <c r="Z23" s="78"/>
      <c r="AA23" s="78"/>
      <c r="AB23" s="78"/>
      <c r="AC23" s="118">
        <f t="shared" si="52"/>
        <v>0</v>
      </c>
      <c r="AD23" s="66">
        <f t="shared" si="12"/>
        <v>0</v>
      </c>
      <c r="AE23" s="118"/>
      <c r="AF23" s="66">
        <f t="shared" si="13"/>
        <v>0</v>
      </c>
      <c r="AG23" s="118"/>
      <c r="AH23" s="66">
        <f t="shared" si="14"/>
        <v>0</v>
      </c>
      <c r="AI23" s="118"/>
      <c r="AJ23" s="66">
        <f t="shared" si="15"/>
        <v>0</v>
      </c>
      <c r="AK23" s="118"/>
      <c r="AL23" s="66">
        <f t="shared" si="16"/>
        <v>0</v>
      </c>
      <c r="AM23" s="118"/>
      <c r="AN23" s="66">
        <f t="shared" si="17"/>
        <v>0</v>
      </c>
      <c r="AO23" s="118"/>
      <c r="AP23" s="66">
        <f t="shared" si="18"/>
        <v>0</v>
      </c>
      <c r="AQ23" s="118"/>
      <c r="AR23" s="66">
        <f t="shared" si="19"/>
        <v>0</v>
      </c>
      <c r="AS23" s="118"/>
      <c r="AT23" s="66">
        <f t="shared" si="20"/>
        <v>0</v>
      </c>
      <c r="AU23" s="118"/>
      <c r="AV23" s="66">
        <f t="shared" si="21"/>
        <v>0</v>
      </c>
      <c r="AW23" s="118"/>
      <c r="AX23" s="66">
        <f t="shared" si="22"/>
        <v>0</v>
      </c>
      <c r="AY23" s="118"/>
      <c r="AZ23" s="66">
        <f t="shared" si="23"/>
        <v>0</v>
      </c>
      <c r="BA23" s="118"/>
      <c r="BB23" s="66">
        <f t="shared" si="24"/>
        <v>0</v>
      </c>
      <c r="BC23" s="118"/>
      <c r="BD23" s="66">
        <f t="shared" si="25"/>
        <v>0</v>
      </c>
      <c r="BE23" s="118"/>
      <c r="BF23" s="66">
        <f t="shared" si="26"/>
        <v>0</v>
      </c>
      <c r="BG23" s="118"/>
      <c r="BH23" s="66">
        <f t="shared" si="27"/>
        <v>0</v>
      </c>
      <c r="BI23" s="118"/>
      <c r="BJ23" s="66">
        <f t="shared" si="28"/>
        <v>0</v>
      </c>
      <c r="BK23" s="118"/>
      <c r="BL23" s="66">
        <f t="shared" si="29"/>
        <v>0</v>
      </c>
      <c r="BM23" s="118"/>
      <c r="BN23" s="66">
        <f t="shared" si="30"/>
        <v>0</v>
      </c>
      <c r="BO23" s="118"/>
      <c r="BP23" s="66">
        <f t="shared" si="31"/>
        <v>0</v>
      </c>
      <c r="BQ23" s="118"/>
      <c r="BR23" s="66">
        <f t="shared" si="32"/>
        <v>0</v>
      </c>
      <c r="BS23" s="118"/>
      <c r="BT23" s="66">
        <f t="shared" si="33"/>
        <v>0</v>
      </c>
      <c r="BU23" s="118"/>
      <c r="BV23" s="66">
        <f t="shared" si="34"/>
        <v>0</v>
      </c>
      <c r="BW23" s="118"/>
      <c r="BX23" s="66">
        <f t="shared" si="35"/>
        <v>0</v>
      </c>
      <c r="BY23" s="118"/>
      <c r="BZ23" s="66">
        <f t="shared" si="36"/>
        <v>0</v>
      </c>
      <c r="CA23" s="118"/>
      <c r="CB23" s="66">
        <f t="shared" si="37"/>
        <v>0</v>
      </c>
      <c r="CC23" s="118"/>
      <c r="CD23" s="66">
        <f t="shared" si="38"/>
        <v>0</v>
      </c>
      <c r="CE23" s="118"/>
      <c r="CF23" s="66">
        <f t="shared" si="39"/>
        <v>0</v>
      </c>
      <c r="CG23" s="118"/>
      <c r="CH23" s="66">
        <f t="shared" si="40"/>
        <v>0</v>
      </c>
      <c r="CI23" s="118"/>
      <c r="CJ23" s="66">
        <f t="shared" si="41"/>
        <v>0</v>
      </c>
      <c r="CK23" s="118"/>
      <c r="CL23" s="66">
        <f t="shared" si="42"/>
        <v>0</v>
      </c>
      <c r="CM23" s="118"/>
      <c r="CN23" s="66">
        <f t="shared" si="43"/>
        <v>0</v>
      </c>
      <c r="CO23" s="118"/>
      <c r="CP23" s="66">
        <f t="shared" si="44"/>
        <v>0</v>
      </c>
      <c r="CQ23" s="118"/>
      <c r="CR23" s="66">
        <f t="shared" si="45"/>
        <v>0</v>
      </c>
      <c r="CS23" s="118"/>
      <c r="CT23" s="66">
        <f t="shared" si="46"/>
        <v>0</v>
      </c>
      <c r="CU23" s="118"/>
      <c r="CV23" s="66">
        <f t="shared" si="47"/>
        <v>0</v>
      </c>
      <c r="CW23" s="118"/>
      <c r="CX23" s="66">
        <f t="shared" si="48"/>
        <v>0</v>
      </c>
      <c r="CY23" s="118"/>
      <c r="CZ23" s="66">
        <f t="shared" si="49"/>
        <v>0</v>
      </c>
      <c r="DA23" s="67" t="str">
        <f t="shared" si="53"/>
        <v/>
      </c>
    </row>
    <row r="24" spans="1:105" ht="13.5" x14ac:dyDescent="0.2">
      <c r="A24" s="52">
        <f t="shared" si="50"/>
        <v>17</v>
      </c>
      <c r="B24" s="53"/>
      <c r="C24" s="113"/>
      <c r="D24" s="114"/>
      <c r="E24" s="115"/>
      <c r="F24" s="56"/>
      <c r="G24" s="56"/>
      <c r="H24" s="56"/>
      <c r="I24" s="56"/>
      <c r="J24" s="71"/>
      <c r="K24" s="71"/>
      <c r="L24" s="71"/>
      <c r="M24" s="72"/>
      <c r="N24" s="73"/>
      <c r="O24" s="78">
        <f t="shared" si="10"/>
        <v>0</v>
      </c>
      <c r="P24" s="75">
        <f t="shared" si="11"/>
        <v>0</v>
      </c>
      <c r="Q24" s="75" t="str">
        <f t="shared" si="2"/>
        <v/>
      </c>
      <c r="R24" s="75" t="str">
        <f t="shared" si="3"/>
        <v/>
      </c>
      <c r="S24" s="75" t="str">
        <f t="shared" si="4"/>
        <v/>
      </c>
      <c r="T24" s="64">
        <f t="shared" si="0"/>
        <v>0</v>
      </c>
      <c r="U24" s="117">
        <f t="shared" si="5"/>
        <v>0</v>
      </c>
      <c r="V24" s="117">
        <f t="shared" si="6"/>
        <v>0</v>
      </c>
      <c r="W24" s="117">
        <f t="shared" si="51"/>
        <v>0</v>
      </c>
      <c r="X24" s="78"/>
      <c r="Y24" s="78"/>
      <c r="Z24" s="78"/>
      <c r="AA24" s="78"/>
      <c r="AB24" s="78"/>
      <c r="AC24" s="118">
        <f t="shared" si="52"/>
        <v>0</v>
      </c>
      <c r="AD24" s="66">
        <f t="shared" si="12"/>
        <v>0</v>
      </c>
      <c r="AE24" s="118"/>
      <c r="AF24" s="66">
        <f t="shared" si="13"/>
        <v>0</v>
      </c>
      <c r="AG24" s="118"/>
      <c r="AH24" s="66">
        <f t="shared" si="14"/>
        <v>0</v>
      </c>
      <c r="AI24" s="118"/>
      <c r="AJ24" s="66">
        <f t="shared" si="15"/>
        <v>0</v>
      </c>
      <c r="AK24" s="118"/>
      <c r="AL24" s="66">
        <f t="shared" si="16"/>
        <v>0</v>
      </c>
      <c r="AM24" s="118"/>
      <c r="AN24" s="66">
        <f t="shared" si="17"/>
        <v>0</v>
      </c>
      <c r="AO24" s="118"/>
      <c r="AP24" s="66">
        <f t="shared" si="18"/>
        <v>0</v>
      </c>
      <c r="AQ24" s="118"/>
      <c r="AR24" s="66">
        <f t="shared" si="19"/>
        <v>0</v>
      </c>
      <c r="AS24" s="118"/>
      <c r="AT24" s="66">
        <f t="shared" si="20"/>
        <v>0</v>
      </c>
      <c r="AU24" s="118"/>
      <c r="AV24" s="66">
        <f t="shared" si="21"/>
        <v>0</v>
      </c>
      <c r="AW24" s="118"/>
      <c r="AX24" s="66">
        <f t="shared" si="22"/>
        <v>0</v>
      </c>
      <c r="AY24" s="118"/>
      <c r="AZ24" s="66">
        <f t="shared" si="23"/>
        <v>0</v>
      </c>
      <c r="BA24" s="118"/>
      <c r="BB24" s="66">
        <f t="shared" si="24"/>
        <v>0</v>
      </c>
      <c r="BC24" s="118"/>
      <c r="BD24" s="66">
        <f t="shared" si="25"/>
        <v>0</v>
      </c>
      <c r="BE24" s="118"/>
      <c r="BF24" s="66">
        <f t="shared" si="26"/>
        <v>0</v>
      </c>
      <c r="BG24" s="118"/>
      <c r="BH24" s="66">
        <f t="shared" si="27"/>
        <v>0</v>
      </c>
      <c r="BI24" s="118"/>
      <c r="BJ24" s="66">
        <f t="shared" si="28"/>
        <v>0</v>
      </c>
      <c r="BK24" s="118"/>
      <c r="BL24" s="66">
        <f t="shared" si="29"/>
        <v>0</v>
      </c>
      <c r="BM24" s="118"/>
      <c r="BN24" s="66">
        <f t="shared" si="30"/>
        <v>0</v>
      </c>
      <c r="BO24" s="118"/>
      <c r="BP24" s="66">
        <f t="shared" si="31"/>
        <v>0</v>
      </c>
      <c r="BQ24" s="118"/>
      <c r="BR24" s="66">
        <f t="shared" si="32"/>
        <v>0</v>
      </c>
      <c r="BS24" s="118"/>
      <c r="BT24" s="66">
        <f t="shared" si="33"/>
        <v>0</v>
      </c>
      <c r="BU24" s="118"/>
      <c r="BV24" s="66">
        <f t="shared" si="34"/>
        <v>0</v>
      </c>
      <c r="BW24" s="118"/>
      <c r="BX24" s="66">
        <f t="shared" si="35"/>
        <v>0</v>
      </c>
      <c r="BY24" s="118"/>
      <c r="BZ24" s="66">
        <f t="shared" si="36"/>
        <v>0</v>
      </c>
      <c r="CA24" s="118"/>
      <c r="CB24" s="66">
        <f t="shared" si="37"/>
        <v>0</v>
      </c>
      <c r="CC24" s="118"/>
      <c r="CD24" s="66">
        <f t="shared" si="38"/>
        <v>0</v>
      </c>
      <c r="CE24" s="118"/>
      <c r="CF24" s="66">
        <f t="shared" si="39"/>
        <v>0</v>
      </c>
      <c r="CG24" s="118"/>
      <c r="CH24" s="66">
        <f t="shared" si="40"/>
        <v>0</v>
      </c>
      <c r="CI24" s="118"/>
      <c r="CJ24" s="66">
        <f t="shared" si="41"/>
        <v>0</v>
      </c>
      <c r="CK24" s="118"/>
      <c r="CL24" s="66">
        <f t="shared" si="42"/>
        <v>0</v>
      </c>
      <c r="CM24" s="118"/>
      <c r="CN24" s="66">
        <f t="shared" si="43"/>
        <v>0</v>
      </c>
      <c r="CO24" s="118"/>
      <c r="CP24" s="66">
        <f t="shared" si="44"/>
        <v>0</v>
      </c>
      <c r="CQ24" s="118"/>
      <c r="CR24" s="66">
        <f t="shared" si="45"/>
        <v>0</v>
      </c>
      <c r="CS24" s="118"/>
      <c r="CT24" s="66">
        <f t="shared" si="46"/>
        <v>0</v>
      </c>
      <c r="CU24" s="118"/>
      <c r="CV24" s="66">
        <f t="shared" si="47"/>
        <v>0</v>
      </c>
      <c r="CW24" s="118"/>
      <c r="CX24" s="66">
        <f t="shared" si="48"/>
        <v>0</v>
      </c>
      <c r="CY24" s="118"/>
      <c r="CZ24" s="66">
        <f t="shared" si="49"/>
        <v>0</v>
      </c>
      <c r="DA24" s="67" t="str">
        <f t="shared" si="53"/>
        <v/>
      </c>
    </row>
    <row r="25" spans="1:105" ht="13.5" x14ac:dyDescent="0.2">
      <c r="A25" s="52">
        <f t="shared" si="50"/>
        <v>18</v>
      </c>
      <c r="B25" s="53"/>
      <c r="C25" s="113"/>
      <c r="D25" s="114"/>
      <c r="E25" s="115"/>
      <c r="F25" s="56"/>
      <c r="G25" s="56"/>
      <c r="H25" s="56"/>
      <c r="I25" s="56"/>
      <c r="J25" s="71"/>
      <c r="K25" s="71"/>
      <c r="L25" s="71"/>
      <c r="M25" s="72"/>
      <c r="N25" s="73"/>
      <c r="O25" s="78">
        <f t="shared" si="10"/>
        <v>0</v>
      </c>
      <c r="P25" s="75">
        <f t="shared" si="11"/>
        <v>0</v>
      </c>
      <c r="Q25" s="75" t="str">
        <f t="shared" si="2"/>
        <v/>
      </c>
      <c r="R25" s="75" t="str">
        <f t="shared" si="3"/>
        <v/>
      </c>
      <c r="S25" s="75" t="str">
        <f t="shared" si="4"/>
        <v/>
      </c>
      <c r="T25" s="64">
        <f t="shared" si="0"/>
        <v>0</v>
      </c>
      <c r="U25" s="117">
        <f t="shared" si="5"/>
        <v>0</v>
      </c>
      <c r="V25" s="117">
        <f t="shared" si="6"/>
        <v>0</v>
      </c>
      <c r="W25" s="117">
        <f t="shared" si="51"/>
        <v>0</v>
      </c>
      <c r="X25" s="78"/>
      <c r="Y25" s="78"/>
      <c r="Z25" s="78"/>
      <c r="AA25" s="78"/>
      <c r="AB25" s="78"/>
      <c r="AC25" s="118">
        <f t="shared" si="52"/>
        <v>0</v>
      </c>
      <c r="AD25" s="66">
        <f t="shared" si="12"/>
        <v>0</v>
      </c>
      <c r="AE25" s="118"/>
      <c r="AF25" s="66">
        <f t="shared" si="13"/>
        <v>0</v>
      </c>
      <c r="AG25" s="118"/>
      <c r="AH25" s="66">
        <f t="shared" si="14"/>
        <v>0</v>
      </c>
      <c r="AI25" s="118"/>
      <c r="AJ25" s="66">
        <f t="shared" si="15"/>
        <v>0</v>
      </c>
      <c r="AK25" s="118"/>
      <c r="AL25" s="66">
        <f t="shared" si="16"/>
        <v>0</v>
      </c>
      <c r="AM25" s="118"/>
      <c r="AN25" s="66">
        <f t="shared" si="17"/>
        <v>0</v>
      </c>
      <c r="AO25" s="118"/>
      <c r="AP25" s="66">
        <f t="shared" si="18"/>
        <v>0</v>
      </c>
      <c r="AQ25" s="118"/>
      <c r="AR25" s="66">
        <f t="shared" si="19"/>
        <v>0</v>
      </c>
      <c r="AS25" s="118"/>
      <c r="AT25" s="66">
        <f t="shared" si="20"/>
        <v>0</v>
      </c>
      <c r="AU25" s="118"/>
      <c r="AV25" s="66">
        <f t="shared" si="21"/>
        <v>0</v>
      </c>
      <c r="AW25" s="118"/>
      <c r="AX25" s="66">
        <f t="shared" si="22"/>
        <v>0</v>
      </c>
      <c r="AY25" s="118"/>
      <c r="AZ25" s="66">
        <f t="shared" si="23"/>
        <v>0</v>
      </c>
      <c r="BA25" s="118"/>
      <c r="BB25" s="66">
        <f t="shared" si="24"/>
        <v>0</v>
      </c>
      <c r="BC25" s="118"/>
      <c r="BD25" s="66">
        <f t="shared" si="25"/>
        <v>0</v>
      </c>
      <c r="BE25" s="118"/>
      <c r="BF25" s="66">
        <f t="shared" si="26"/>
        <v>0</v>
      </c>
      <c r="BG25" s="118"/>
      <c r="BH25" s="66">
        <f t="shared" si="27"/>
        <v>0</v>
      </c>
      <c r="BI25" s="118"/>
      <c r="BJ25" s="66">
        <f t="shared" si="28"/>
        <v>0</v>
      </c>
      <c r="BK25" s="118"/>
      <c r="BL25" s="66">
        <f t="shared" si="29"/>
        <v>0</v>
      </c>
      <c r="BM25" s="118"/>
      <c r="BN25" s="66">
        <f t="shared" si="30"/>
        <v>0</v>
      </c>
      <c r="BO25" s="118"/>
      <c r="BP25" s="66">
        <f t="shared" si="31"/>
        <v>0</v>
      </c>
      <c r="BQ25" s="118"/>
      <c r="BR25" s="66">
        <f t="shared" si="32"/>
        <v>0</v>
      </c>
      <c r="BS25" s="118"/>
      <c r="BT25" s="66">
        <f t="shared" si="33"/>
        <v>0</v>
      </c>
      <c r="BU25" s="118"/>
      <c r="BV25" s="66">
        <f t="shared" si="34"/>
        <v>0</v>
      </c>
      <c r="BW25" s="118"/>
      <c r="BX25" s="66">
        <f t="shared" si="35"/>
        <v>0</v>
      </c>
      <c r="BY25" s="118"/>
      <c r="BZ25" s="66">
        <f t="shared" si="36"/>
        <v>0</v>
      </c>
      <c r="CA25" s="118"/>
      <c r="CB25" s="66">
        <f t="shared" si="37"/>
        <v>0</v>
      </c>
      <c r="CC25" s="118"/>
      <c r="CD25" s="66">
        <f t="shared" si="38"/>
        <v>0</v>
      </c>
      <c r="CE25" s="118"/>
      <c r="CF25" s="66">
        <f t="shared" si="39"/>
        <v>0</v>
      </c>
      <c r="CG25" s="118"/>
      <c r="CH25" s="66">
        <f t="shared" si="40"/>
        <v>0</v>
      </c>
      <c r="CI25" s="118"/>
      <c r="CJ25" s="66">
        <f t="shared" si="41"/>
        <v>0</v>
      </c>
      <c r="CK25" s="118"/>
      <c r="CL25" s="66">
        <f t="shared" si="42"/>
        <v>0</v>
      </c>
      <c r="CM25" s="118"/>
      <c r="CN25" s="66">
        <f t="shared" si="43"/>
        <v>0</v>
      </c>
      <c r="CO25" s="118"/>
      <c r="CP25" s="66">
        <f t="shared" si="44"/>
        <v>0</v>
      </c>
      <c r="CQ25" s="118"/>
      <c r="CR25" s="66">
        <f t="shared" si="45"/>
        <v>0</v>
      </c>
      <c r="CS25" s="118"/>
      <c r="CT25" s="66">
        <f t="shared" si="46"/>
        <v>0</v>
      </c>
      <c r="CU25" s="118"/>
      <c r="CV25" s="66">
        <f t="shared" si="47"/>
        <v>0</v>
      </c>
      <c r="CW25" s="118"/>
      <c r="CX25" s="66">
        <f t="shared" si="48"/>
        <v>0</v>
      </c>
      <c r="CY25" s="118"/>
      <c r="CZ25" s="66">
        <f t="shared" si="49"/>
        <v>0</v>
      </c>
      <c r="DA25" s="67" t="str">
        <f t="shared" si="53"/>
        <v/>
      </c>
    </row>
    <row r="26" spans="1:105" ht="13.5" x14ac:dyDescent="0.2">
      <c r="A26" s="52">
        <f t="shared" si="50"/>
        <v>19</v>
      </c>
      <c r="B26" s="53"/>
      <c r="C26" s="113"/>
      <c r="D26" s="114"/>
      <c r="E26" s="115"/>
      <c r="F26" s="56"/>
      <c r="G26" s="56"/>
      <c r="H26" s="56"/>
      <c r="I26" s="56"/>
      <c r="J26" s="71"/>
      <c r="K26" s="71"/>
      <c r="L26" s="71"/>
      <c r="M26" s="72"/>
      <c r="N26" s="73"/>
      <c r="O26" s="78">
        <f t="shared" si="10"/>
        <v>0</v>
      </c>
      <c r="P26" s="75">
        <f t="shared" si="11"/>
        <v>0</v>
      </c>
      <c r="Q26" s="75" t="str">
        <f t="shared" si="2"/>
        <v/>
      </c>
      <c r="R26" s="75" t="str">
        <f t="shared" si="3"/>
        <v/>
      </c>
      <c r="S26" s="75" t="str">
        <f t="shared" si="4"/>
        <v/>
      </c>
      <c r="T26" s="64">
        <f t="shared" si="0"/>
        <v>0</v>
      </c>
      <c r="U26" s="117">
        <f t="shared" si="5"/>
        <v>0</v>
      </c>
      <c r="V26" s="117">
        <f t="shared" si="6"/>
        <v>0</v>
      </c>
      <c r="W26" s="117">
        <f t="shared" si="51"/>
        <v>0</v>
      </c>
      <c r="X26" s="78"/>
      <c r="Y26" s="78"/>
      <c r="Z26" s="78"/>
      <c r="AA26" s="78"/>
      <c r="AB26" s="78"/>
      <c r="AC26" s="118">
        <f t="shared" si="52"/>
        <v>0</v>
      </c>
      <c r="AD26" s="66">
        <f t="shared" si="12"/>
        <v>0</v>
      </c>
      <c r="AE26" s="118"/>
      <c r="AF26" s="66">
        <f t="shared" si="13"/>
        <v>0</v>
      </c>
      <c r="AG26" s="118"/>
      <c r="AH26" s="66">
        <f t="shared" si="14"/>
        <v>0</v>
      </c>
      <c r="AI26" s="118"/>
      <c r="AJ26" s="66">
        <f t="shared" si="15"/>
        <v>0</v>
      </c>
      <c r="AK26" s="118"/>
      <c r="AL26" s="66">
        <f t="shared" si="16"/>
        <v>0</v>
      </c>
      <c r="AM26" s="118"/>
      <c r="AN26" s="66">
        <f t="shared" si="17"/>
        <v>0</v>
      </c>
      <c r="AO26" s="118"/>
      <c r="AP26" s="66">
        <f t="shared" si="18"/>
        <v>0</v>
      </c>
      <c r="AQ26" s="118"/>
      <c r="AR26" s="66">
        <f t="shared" si="19"/>
        <v>0</v>
      </c>
      <c r="AS26" s="118"/>
      <c r="AT26" s="66">
        <f t="shared" si="20"/>
        <v>0</v>
      </c>
      <c r="AU26" s="118"/>
      <c r="AV26" s="66">
        <f t="shared" si="21"/>
        <v>0</v>
      </c>
      <c r="AW26" s="118"/>
      <c r="AX26" s="66">
        <f t="shared" si="22"/>
        <v>0</v>
      </c>
      <c r="AY26" s="118"/>
      <c r="AZ26" s="66">
        <f t="shared" si="23"/>
        <v>0</v>
      </c>
      <c r="BA26" s="118"/>
      <c r="BB26" s="66">
        <f t="shared" si="24"/>
        <v>0</v>
      </c>
      <c r="BC26" s="118"/>
      <c r="BD26" s="66">
        <f t="shared" si="25"/>
        <v>0</v>
      </c>
      <c r="BE26" s="118"/>
      <c r="BF26" s="66">
        <f t="shared" si="26"/>
        <v>0</v>
      </c>
      <c r="BG26" s="118"/>
      <c r="BH26" s="66">
        <f t="shared" si="27"/>
        <v>0</v>
      </c>
      <c r="BI26" s="118"/>
      <c r="BJ26" s="66">
        <f t="shared" si="28"/>
        <v>0</v>
      </c>
      <c r="BK26" s="118"/>
      <c r="BL26" s="66">
        <f t="shared" si="29"/>
        <v>0</v>
      </c>
      <c r="BM26" s="118"/>
      <c r="BN26" s="66">
        <f t="shared" si="30"/>
        <v>0</v>
      </c>
      <c r="BO26" s="118"/>
      <c r="BP26" s="66">
        <f t="shared" si="31"/>
        <v>0</v>
      </c>
      <c r="BQ26" s="118"/>
      <c r="BR26" s="66">
        <f t="shared" si="32"/>
        <v>0</v>
      </c>
      <c r="BS26" s="118"/>
      <c r="BT26" s="66">
        <f t="shared" si="33"/>
        <v>0</v>
      </c>
      <c r="BU26" s="118"/>
      <c r="BV26" s="66">
        <f t="shared" si="34"/>
        <v>0</v>
      </c>
      <c r="BW26" s="118"/>
      <c r="BX26" s="66">
        <f t="shared" si="35"/>
        <v>0</v>
      </c>
      <c r="BY26" s="118"/>
      <c r="BZ26" s="66">
        <f t="shared" si="36"/>
        <v>0</v>
      </c>
      <c r="CA26" s="118"/>
      <c r="CB26" s="66">
        <f t="shared" si="37"/>
        <v>0</v>
      </c>
      <c r="CC26" s="118"/>
      <c r="CD26" s="66">
        <f t="shared" si="38"/>
        <v>0</v>
      </c>
      <c r="CE26" s="118"/>
      <c r="CF26" s="66">
        <f t="shared" si="39"/>
        <v>0</v>
      </c>
      <c r="CG26" s="118"/>
      <c r="CH26" s="66">
        <f t="shared" si="40"/>
        <v>0</v>
      </c>
      <c r="CI26" s="118"/>
      <c r="CJ26" s="66">
        <f t="shared" si="41"/>
        <v>0</v>
      </c>
      <c r="CK26" s="118"/>
      <c r="CL26" s="66">
        <f t="shared" si="42"/>
        <v>0</v>
      </c>
      <c r="CM26" s="118"/>
      <c r="CN26" s="66">
        <f t="shared" si="43"/>
        <v>0</v>
      </c>
      <c r="CO26" s="118"/>
      <c r="CP26" s="66">
        <f t="shared" si="44"/>
        <v>0</v>
      </c>
      <c r="CQ26" s="118"/>
      <c r="CR26" s="66">
        <f t="shared" si="45"/>
        <v>0</v>
      </c>
      <c r="CS26" s="118"/>
      <c r="CT26" s="66">
        <f t="shared" si="46"/>
        <v>0</v>
      </c>
      <c r="CU26" s="118"/>
      <c r="CV26" s="66">
        <f t="shared" si="47"/>
        <v>0</v>
      </c>
      <c r="CW26" s="118"/>
      <c r="CX26" s="66">
        <f t="shared" si="48"/>
        <v>0</v>
      </c>
      <c r="CY26" s="118"/>
      <c r="CZ26" s="66">
        <f t="shared" si="49"/>
        <v>0</v>
      </c>
      <c r="DA26" s="67" t="str">
        <f t="shared" si="53"/>
        <v/>
      </c>
    </row>
    <row r="27" spans="1:105" ht="13.5" x14ac:dyDescent="0.2">
      <c r="A27" s="52">
        <f t="shared" si="50"/>
        <v>20</v>
      </c>
      <c r="B27" s="53"/>
      <c r="C27" s="113"/>
      <c r="D27" s="114"/>
      <c r="E27" s="115"/>
      <c r="F27" s="56"/>
      <c r="G27" s="56"/>
      <c r="H27" s="56"/>
      <c r="I27" s="56"/>
      <c r="J27" s="71"/>
      <c r="K27" s="71"/>
      <c r="L27" s="71"/>
      <c r="M27" s="72"/>
      <c r="N27" s="73"/>
      <c r="O27" s="78">
        <f t="shared" si="10"/>
        <v>0</v>
      </c>
      <c r="P27" s="75">
        <f t="shared" si="11"/>
        <v>0</v>
      </c>
      <c r="Q27" s="75" t="str">
        <f t="shared" si="2"/>
        <v/>
      </c>
      <c r="R27" s="75" t="str">
        <f t="shared" si="3"/>
        <v/>
      </c>
      <c r="S27" s="75" t="str">
        <f t="shared" si="4"/>
        <v/>
      </c>
      <c r="T27" s="64">
        <f t="shared" si="0"/>
        <v>0</v>
      </c>
      <c r="U27" s="117">
        <f t="shared" si="5"/>
        <v>0</v>
      </c>
      <c r="V27" s="117">
        <f t="shared" si="6"/>
        <v>0</v>
      </c>
      <c r="W27" s="117">
        <f t="shared" si="51"/>
        <v>0</v>
      </c>
      <c r="X27" s="78"/>
      <c r="Y27" s="78"/>
      <c r="Z27" s="78"/>
      <c r="AA27" s="78"/>
      <c r="AB27" s="78"/>
      <c r="AC27" s="118">
        <f t="shared" si="52"/>
        <v>0</v>
      </c>
      <c r="AD27" s="66">
        <f t="shared" si="12"/>
        <v>0</v>
      </c>
      <c r="AE27" s="118"/>
      <c r="AF27" s="66">
        <f t="shared" si="13"/>
        <v>0</v>
      </c>
      <c r="AG27" s="118"/>
      <c r="AH27" s="66">
        <f t="shared" si="14"/>
        <v>0</v>
      </c>
      <c r="AI27" s="118"/>
      <c r="AJ27" s="66">
        <f t="shared" si="15"/>
        <v>0</v>
      </c>
      <c r="AK27" s="118"/>
      <c r="AL27" s="66">
        <f t="shared" si="16"/>
        <v>0</v>
      </c>
      <c r="AM27" s="118"/>
      <c r="AN27" s="66">
        <f t="shared" si="17"/>
        <v>0</v>
      </c>
      <c r="AO27" s="118"/>
      <c r="AP27" s="66">
        <f t="shared" si="18"/>
        <v>0</v>
      </c>
      <c r="AQ27" s="118"/>
      <c r="AR27" s="66">
        <f t="shared" si="19"/>
        <v>0</v>
      </c>
      <c r="AS27" s="118"/>
      <c r="AT27" s="66">
        <f t="shared" si="20"/>
        <v>0</v>
      </c>
      <c r="AU27" s="118"/>
      <c r="AV27" s="66">
        <f t="shared" si="21"/>
        <v>0</v>
      </c>
      <c r="AW27" s="118"/>
      <c r="AX27" s="66">
        <f t="shared" si="22"/>
        <v>0</v>
      </c>
      <c r="AY27" s="118"/>
      <c r="AZ27" s="66">
        <f t="shared" si="23"/>
        <v>0</v>
      </c>
      <c r="BA27" s="118"/>
      <c r="BB27" s="66">
        <f t="shared" si="24"/>
        <v>0</v>
      </c>
      <c r="BC27" s="118"/>
      <c r="BD27" s="66">
        <f t="shared" si="25"/>
        <v>0</v>
      </c>
      <c r="BE27" s="118"/>
      <c r="BF27" s="66">
        <f t="shared" si="26"/>
        <v>0</v>
      </c>
      <c r="BG27" s="118"/>
      <c r="BH27" s="66">
        <f t="shared" si="27"/>
        <v>0</v>
      </c>
      <c r="BI27" s="118"/>
      <c r="BJ27" s="66">
        <f t="shared" si="28"/>
        <v>0</v>
      </c>
      <c r="BK27" s="118"/>
      <c r="BL27" s="66">
        <f t="shared" si="29"/>
        <v>0</v>
      </c>
      <c r="BM27" s="118"/>
      <c r="BN27" s="66">
        <f t="shared" si="30"/>
        <v>0</v>
      </c>
      <c r="BO27" s="118"/>
      <c r="BP27" s="66">
        <f t="shared" si="31"/>
        <v>0</v>
      </c>
      <c r="BQ27" s="118"/>
      <c r="BR27" s="66">
        <f t="shared" si="32"/>
        <v>0</v>
      </c>
      <c r="BS27" s="118"/>
      <c r="BT27" s="66">
        <f t="shared" si="33"/>
        <v>0</v>
      </c>
      <c r="BU27" s="118"/>
      <c r="BV27" s="66">
        <f t="shared" si="34"/>
        <v>0</v>
      </c>
      <c r="BW27" s="118"/>
      <c r="BX27" s="66">
        <f t="shared" si="35"/>
        <v>0</v>
      </c>
      <c r="BY27" s="118"/>
      <c r="BZ27" s="66">
        <f t="shared" si="36"/>
        <v>0</v>
      </c>
      <c r="CA27" s="118"/>
      <c r="CB27" s="66">
        <f t="shared" si="37"/>
        <v>0</v>
      </c>
      <c r="CC27" s="118"/>
      <c r="CD27" s="66">
        <f t="shared" si="38"/>
        <v>0</v>
      </c>
      <c r="CE27" s="118"/>
      <c r="CF27" s="66">
        <f t="shared" si="39"/>
        <v>0</v>
      </c>
      <c r="CG27" s="118"/>
      <c r="CH27" s="66">
        <f t="shared" si="40"/>
        <v>0</v>
      </c>
      <c r="CI27" s="118"/>
      <c r="CJ27" s="66">
        <f t="shared" si="41"/>
        <v>0</v>
      </c>
      <c r="CK27" s="118"/>
      <c r="CL27" s="66">
        <f t="shared" si="42"/>
        <v>0</v>
      </c>
      <c r="CM27" s="118"/>
      <c r="CN27" s="66">
        <f t="shared" si="43"/>
        <v>0</v>
      </c>
      <c r="CO27" s="118"/>
      <c r="CP27" s="66">
        <f t="shared" si="44"/>
        <v>0</v>
      </c>
      <c r="CQ27" s="118"/>
      <c r="CR27" s="66">
        <f t="shared" si="45"/>
        <v>0</v>
      </c>
      <c r="CS27" s="118"/>
      <c r="CT27" s="66">
        <f t="shared" si="46"/>
        <v>0</v>
      </c>
      <c r="CU27" s="118"/>
      <c r="CV27" s="66">
        <f t="shared" si="47"/>
        <v>0</v>
      </c>
      <c r="CW27" s="118"/>
      <c r="CX27" s="66">
        <f t="shared" si="48"/>
        <v>0</v>
      </c>
      <c r="CY27" s="118"/>
      <c r="CZ27" s="66">
        <f t="shared" si="49"/>
        <v>0</v>
      </c>
      <c r="DA27" s="67" t="str">
        <f t="shared" si="53"/>
        <v/>
      </c>
    </row>
    <row r="28" spans="1:105" ht="13.5" x14ac:dyDescent="0.2">
      <c r="A28" s="52">
        <f t="shared" si="50"/>
        <v>21</v>
      </c>
      <c r="B28" s="53"/>
      <c r="C28" s="113"/>
      <c r="D28" s="114"/>
      <c r="E28" s="115"/>
      <c r="F28" s="56"/>
      <c r="G28" s="56"/>
      <c r="H28" s="56"/>
      <c r="I28" s="56"/>
      <c r="J28" s="71"/>
      <c r="K28" s="71"/>
      <c r="L28" s="71"/>
      <c r="M28" s="72"/>
      <c r="N28" s="73"/>
      <c r="O28" s="78">
        <f t="shared" si="10"/>
        <v>0</v>
      </c>
      <c r="P28" s="75">
        <f t="shared" si="11"/>
        <v>0</v>
      </c>
      <c r="Q28" s="75" t="str">
        <f t="shared" si="2"/>
        <v/>
      </c>
      <c r="R28" s="75" t="str">
        <f t="shared" si="3"/>
        <v/>
      </c>
      <c r="S28" s="75" t="str">
        <f t="shared" si="4"/>
        <v/>
      </c>
      <c r="T28" s="64">
        <f t="shared" si="0"/>
        <v>0</v>
      </c>
      <c r="U28" s="117">
        <f t="shared" si="5"/>
        <v>0</v>
      </c>
      <c r="V28" s="117">
        <f t="shared" si="6"/>
        <v>0</v>
      </c>
      <c r="W28" s="117">
        <f t="shared" si="51"/>
        <v>0</v>
      </c>
      <c r="X28" s="78"/>
      <c r="Y28" s="78"/>
      <c r="Z28" s="78"/>
      <c r="AA28" s="78"/>
      <c r="AB28" s="78"/>
      <c r="AC28" s="118">
        <f t="shared" si="52"/>
        <v>0</v>
      </c>
      <c r="AD28" s="66">
        <f t="shared" si="12"/>
        <v>0</v>
      </c>
      <c r="AE28" s="118"/>
      <c r="AF28" s="66">
        <f t="shared" si="13"/>
        <v>0</v>
      </c>
      <c r="AG28" s="118"/>
      <c r="AH28" s="66">
        <f t="shared" si="14"/>
        <v>0</v>
      </c>
      <c r="AI28" s="118"/>
      <c r="AJ28" s="66">
        <f t="shared" si="15"/>
        <v>0</v>
      </c>
      <c r="AK28" s="118"/>
      <c r="AL28" s="66">
        <f t="shared" si="16"/>
        <v>0</v>
      </c>
      <c r="AM28" s="118"/>
      <c r="AN28" s="66">
        <f t="shared" si="17"/>
        <v>0</v>
      </c>
      <c r="AO28" s="118"/>
      <c r="AP28" s="66">
        <f t="shared" si="18"/>
        <v>0</v>
      </c>
      <c r="AQ28" s="118"/>
      <c r="AR28" s="66">
        <f t="shared" si="19"/>
        <v>0</v>
      </c>
      <c r="AS28" s="118"/>
      <c r="AT28" s="66">
        <f t="shared" si="20"/>
        <v>0</v>
      </c>
      <c r="AU28" s="118"/>
      <c r="AV28" s="66">
        <f t="shared" si="21"/>
        <v>0</v>
      </c>
      <c r="AW28" s="118"/>
      <c r="AX28" s="66">
        <f t="shared" si="22"/>
        <v>0</v>
      </c>
      <c r="AY28" s="118"/>
      <c r="AZ28" s="66">
        <f t="shared" si="23"/>
        <v>0</v>
      </c>
      <c r="BA28" s="118"/>
      <c r="BB28" s="66">
        <f t="shared" si="24"/>
        <v>0</v>
      </c>
      <c r="BC28" s="118"/>
      <c r="BD28" s="66">
        <f t="shared" si="25"/>
        <v>0</v>
      </c>
      <c r="BE28" s="118"/>
      <c r="BF28" s="66">
        <f t="shared" si="26"/>
        <v>0</v>
      </c>
      <c r="BG28" s="118"/>
      <c r="BH28" s="66">
        <f t="shared" si="27"/>
        <v>0</v>
      </c>
      <c r="BI28" s="118"/>
      <c r="BJ28" s="66">
        <f t="shared" si="28"/>
        <v>0</v>
      </c>
      <c r="BK28" s="118"/>
      <c r="BL28" s="66">
        <f t="shared" si="29"/>
        <v>0</v>
      </c>
      <c r="BM28" s="118"/>
      <c r="BN28" s="66">
        <f t="shared" si="30"/>
        <v>0</v>
      </c>
      <c r="BO28" s="118"/>
      <c r="BP28" s="66">
        <f t="shared" si="31"/>
        <v>0</v>
      </c>
      <c r="BQ28" s="118"/>
      <c r="BR28" s="66">
        <f t="shared" si="32"/>
        <v>0</v>
      </c>
      <c r="BS28" s="118"/>
      <c r="BT28" s="66">
        <f t="shared" si="33"/>
        <v>0</v>
      </c>
      <c r="BU28" s="118"/>
      <c r="BV28" s="66">
        <f t="shared" si="34"/>
        <v>0</v>
      </c>
      <c r="BW28" s="118"/>
      <c r="BX28" s="66">
        <f t="shared" si="35"/>
        <v>0</v>
      </c>
      <c r="BY28" s="118"/>
      <c r="BZ28" s="66">
        <f t="shared" si="36"/>
        <v>0</v>
      </c>
      <c r="CA28" s="118"/>
      <c r="CB28" s="66">
        <f t="shared" si="37"/>
        <v>0</v>
      </c>
      <c r="CC28" s="118"/>
      <c r="CD28" s="66">
        <f t="shared" si="38"/>
        <v>0</v>
      </c>
      <c r="CE28" s="118"/>
      <c r="CF28" s="66">
        <f t="shared" si="39"/>
        <v>0</v>
      </c>
      <c r="CG28" s="118"/>
      <c r="CH28" s="66">
        <f t="shared" si="40"/>
        <v>0</v>
      </c>
      <c r="CI28" s="118"/>
      <c r="CJ28" s="66">
        <f t="shared" si="41"/>
        <v>0</v>
      </c>
      <c r="CK28" s="118"/>
      <c r="CL28" s="66">
        <f t="shared" si="42"/>
        <v>0</v>
      </c>
      <c r="CM28" s="118"/>
      <c r="CN28" s="66">
        <f t="shared" si="43"/>
        <v>0</v>
      </c>
      <c r="CO28" s="118"/>
      <c r="CP28" s="66">
        <f t="shared" si="44"/>
        <v>0</v>
      </c>
      <c r="CQ28" s="118"/>
      <c r="CR28" s="66">
        <f t="shared" si="45"/>
        <v>0</v>
      </c>
      <c r="CS28" s="118"/>
      <c r="CT28" s="66">
        <f t="shared" si="46"/>
        <v>0</v>
      </c>
      <c r="CU28" s="118"/>
      <c r="CV28" s="66">
        <f t="shared" si="47"/>
        <v>0</v>
      </c>
      <c r="CW28" s="118"/>
      <c r="CX28" s="66">
        <f t="shared" si="48"/>
        <v>0</v>
      </c>
      <c r="CY28" s="118"/>
      <c r="CZ28" s="66">
        <f t="shared" si="49"/>
        <v>0</v>
      </c>
      <c r="DA28" s="67" t="str">
        <f t="shared" si="53"/>
        <v/>
      </c>
    </row>
    <row r="29" spans="1:105" ht="13.5" x14ac:dyDescent="0.2">
      <c r="A29" s="52">
        <f t="shared" si="50"/>
        <v>22</v>
      </c>
      <c r="B29" s="53"/>
      <c r="C29" s="113"/>
      <c r="D29" s="114"/>
      <c r="E29" s="115"/>
      <c r="F29" s="56"/>
      <c r="G29" s="56"/>
      <c r="H29" s="56"/>
      <c r="I29" s="56"/>
      <c r="J29" s="71"/>
      <c r="K29" s="71"/>
      <c r="L29" s="71"/>
      <c r="M29" s="72"/>
      <c r="N29" s="73"/>
      <c r="O29" s="78">
        <f t="shared" si="10"/>
        <v>0</v>
      </c>
      <c r="P29" s="75">
        <f t="shared" si="11"/>
        <v>0</v>
      </c>
      <c r="Q29" s="75" t="str">
        <f t="shared" si="2"/>
        <v/>
      </c>
      <c r="R29" s="75" t="str">
        <f t="shared" si="3"/>
        <v/>
      </c>
      <c r="S29" s="75" t="str">
        <f t="shared" si="4"/>
        <v/>
      </c>
      <c r="T29" s="64">
        <f t="shared" si="0"/>
        <v>0</v>
      </c>
      <c r="U29" s="117">
        <f t="shared" si="5"/>
        <v>0</v>
      </c>
      <c r="V29" s="117">
        <f t="shared" si="6"/>
        <v>0</v>
      </c>
      <c r="W29" s="117">
        <f t="shared" si="51"/>
        <v>0</v>
      </c>
      <c r="X29" s="78"/>
      <c r="Y29" s="78"/>
      <c r="Z29" s="78"/>
      <c r="AA29" s="78"/>
      <c r="AB29" s="78"/>
      <c r="AC29" s="118">
        <f t="shared" si="52"/>
        <v>0</v>
      </c>
      <c r="AD29" s="66">
        <f t="shared" si="12"/>
        <v>0</v>
      </c>
      <c r="AE29" s="118"/>
      <c r="AF29" s="66">
        <f t="shared" si="13"/>
        <v>0</v>
      </c>
      <c r="AG29" s="118"/>
      <c r="AH29" s="66">
        <f t="shared" si="14"/>
        <v>0</v>
      </c>
      <c r="AI29" s="118"/>
      <c r="AJ29" s="66">
        <f t="shared" si="15"/>
        <v>0</v>
      </c>
      <c r="AK29" s="118"/>
      <c r="AL29" s="66">
        <f t="shared" si="16"/>
        <v>0</v>
      </c>
      <c r="AM29" s="118"/>
      <c r="AN29" s="66">
        <f t="shared" si="17"/>
        <v>0</v>
      </c>
      <c r="AO29" s="118"/>
      <c r="AP29" s="66">
        <f t="shared" si="18"/>
        <v>0</v>
      </c>
      <c r="AQ29" s="118"/>
      <c r="AR29" s="66">
        <f t="shared" si="19"/>
        <v>0</v>
      </c>
      <c r="AS29" s="118"/>
      <c r="AT29" s="66">
        <f t="shared" si="20"/>
        <v>0</v>
      </c>
      <c r="AU29" s="118"/>
      <c r="AV29" s="66">
        <f t="shared" si="21"/>
        <v>0</v>
      </c>
      <c r="AW29" s="118"/>
      <c r="AX29" s="66">
        <f t="shared" si="22"/>
        <v>0</v>
      </c>
      <c r="AY29" s="118"/>
      <c r="AZ29" s="66">
        <f t="shared" si="23"/>
        <v>0</v>
      </c>
      <c r="BA29" s="118"/>
      <c r="BB29" s="66">
        <f t="shared" si="24"/>
        <v>0</v>
      </c>
      <c r="BC29" s="118"/>
      <c r="BD29" s="66">
        <f t="shared" si="25"/>
        <v>0</v>
      </c>
      <c r="BE29" s="118"/>
      <c r="BF29" s="66">
        <f t="shared" si="26"/>
        <v>0</v>
      </c>
      <c r="BG29" s="118"/>
      <c r="BH29" s="66">
        <f t="shared" si="27"/>
        <v>0</v>
      </c>
      <c r="BI29" s="118"/>
      <c r="BJ29" s="66">
        <f t="shared" si="28"/>
        <v>0</v>
      </c>
      <c r="BK29" s="118"/>
      <c r="BL29" s="66">
        <f t="shared" si="29"/>
        <v>0</v>
      </c>
      <c r="BM29" s="118"/>
      <c r="BN29" s="66">
        <f t="shared" si="30"/>
        <v>0</v>
      </c>
      <c r="BO29" s="118"/>
      <c r="BP29" s="66">
        <f t="shared" si="31"/>
        <v>0</v>
      </c>
      <c r="BQ29" s="118"/>
      <c r="BR29" s="66">
        <f t="shared" si="32"/>
        <v>0</v>
      </c>
      <c r="BS29" s="118"/>
      <c r="BT29" s="66">
        <f t="shared" si="33"/>
        <v>0</v>
      </c>
      <c r="BU29" s="118"/>
      <c r="BV29" s="66">
        <f t="shared" si="34"/>
        <v>0</v>
      </c>
      <c r="BW29" s="118"/>
      <c r="BX29" s="66">
        <f t="shared" si="35"/>
        <v>0</v>
      </c>
      <c r="BY29" s="118"/>
      <c r="BZ29" s="66">
        <f t="shared" si="36"/>
        <v>0</v>
      </c>
      <c r="CA29" s="118"/>
      <c r="CB29" s="66">
        <f t="shared" si="37"/>
        <v>0</v>
      </c>
      <c r="CC29" s="118"/>
      <c r="CD29" s="66">
        <f t="shared" si="38"/>
        <v>0</v>
      </c>
      <c r="CE29" s="118"/>
      <c r="CF29" s="66">
        <f t="shared" si="39"/>
        <v>0</v>
      </c>
      <c r="CG29" s="118"/>
      <c r="CH29" s="66">
        <f t="shared" si="40"/>
        <v>0</v>
      </c>
      <c r="CI29" s="118"/>
      <c r="CJ29" s="66">
        <f t="shared" si="41"/>
        <v>0</v>
      </c>
      <c r="CK29" s="118"/>
      <c r="CL29" s="66">
        <f t="shared" si="42"/>
        <v>0</v>
      </c>
      <c r="CM29" s="118"/>
      <c r="CN29" s="66">
        <f t="shared" si="43"/>
        <v>0</v>
      </c>
      <c r="CO29" s="118"/>
      <c r="CP29" s="66">
        <f t="shared" si="44"/>
        <v>0</v>
      </c>
      <c r="CQ29" s="118"/>
      <c r="CR29" s="66">
        <f t="shared" si="45"/>
        <v>0</v>
      </c>
      <c r="CS29" s="118"/>
      <c r="CT29" s="66">
        <f t="shared" si="46"/>
        <v>0</v>
      </c>
      <c r="CU29" s="118"/>
      <c r="CV29" s="66">
        <f t="shared" si="47"/>
        <v>0</v>
      </c>
      <c r="CW29" s="118"/>
      <c r="CX29" s="66">
        <f t="shared" si="48"/>
        <v>0</v>
      </c>
      <c r="CY29" s="118"/>
      <c r="CZ29" s="66">
        <f t="shared" si="49"/>
        <v>0</v>
      </c>
      <c r="DA29" s="67" t="str">
        <f t="shared" si="53"/>
        <v/>
      </c>
    </row>
    <row r="30" spans="1:105" ht="13.5" x14ac:dyDescent="0.2">
      <c r="A30" s="52">
        <f t="shared" si="50"/>
        <v>23</v>
      </c>
      <c r="B30" s="53"/>
      <c r="C30" s="113"/>
      <c r="D30" s="114"/>
      <c r="E30" s="115"/>
      <c r="F30" s="56"/>
      <c r="G30" s="56"/>
      <c r="H30" s="56"/>
      <c r="I30" s="56"/>
      <c r="J30" s="71"/>
      <c r="K30" s="71"/>
      <c r="L30" s="71"/>
      <c r="M30" s="72"/>
      <c r="N30" s="73"/>
      <c r="O30" s="78">
        <f t="shared" si="10"/>
        <v>0</v>
      </c>
      <c r="P30" s="75">
        <f t="shared" si="11"/>
        <v>0</v>
      </c>
      <c r="Q30" s="75" t="str">
        <f t="shared" si="2"/>
        <v/>
      </c>
      <c r="R30" s="75" t="str">
        <f t="shared" si="3"/>
        <v/>
      </c>
      <c r="S30" s="75" t="str">
        <f t="shared" si="4"/>
        <v/>
      </c>
      <c r="T30" s="64">
        <f t="shared" si="0"/>
        <v>0</v>
      </c>
      <c r="U30" s="117">
        <f t="shared" si="5"/>
        <v>0</v>
      </c>
      <c r="V30" s="117">
        <f t="shared" si="6"/>
        <v>0</v>
      </c>
      <c r="W30" s="117">
        <f t="shared" si="51"/>
        <v>0</v>
      </c>
      <c r="X30" s="78"/>
      <c r="Y30" s="78"/>
      <c r="Z30" s="78"/>
      <c r="AA30" s="78"/>
      <c r="AB30" s="78"/>
      <c r="AC30" s="118">
        <f t="shared" si="52"/>
        <v>0</v>
      </c>
      <c r="AD30" s="66">
        <f t="shared" si="12"/>
        <v>0</v>
      </c>
      <c r="AE30" s="118"/>
      <c r="AF30" s="66">
        <f t="shared" si="13"/>
        <v>0</v>
      </c>
      <c r="AG30" s="118"/>
      <c r="AH30" s="66">
        <f t="shared" si="14"/>
        <v>0</v>
      </c>
      <c r="AI30" s="118"/>
      <c r="AJ30" s="66">
        <f t="shared" si="15"/>
        <v>0</v>
      </c>
      <c r="AK30" s="118"/>
      <c r="AL30" s="66">
        <f t="shared" si="16"/>
        <v>0</v>
      </c>
      <c r="AM30" s="118"/>
      <c r="AN30" s="66">
        <f t="shared" si="17"/>
        <v>0</v>
      </c>
      <c r="AO30" s="118"/>
      <c r="AP30" s="66">
        <f t="shared" si="18"/>
        <v>0</v>
      </c>
      <c r="AQ30" s="118"/>
      <c r="AR30" s="66">
        <f t="shared" si="19"/>
        <v>0</v>
      </c>
      <c r="AS30" s="118"/>
      <c r="AT30" s="66">
        <f t="shared" si="20"/>
        <v>0</v>
      </c>
      <c r="AU30" s="118"/>
      <c r="AV30" s="66">
        <f t="shared" si="21"/>
        <v>0</v>
      </c>
      <c r="AW30" s="118"/>
      <c r="AX30" s="66">
        <f t="shared" si="22"/>
        <v>0</v>
      </c>
      <c r="AY30" s="118"/>
      <c r="AZ30" s="66">
        <f t="shared" si="23"/>
        <v>0</v>
      </c>
      <c r="BA30" s="118"/>
      <c r="BB30" s="66">
        <f t="shared" si="24"/>
        <v>0</v>
      </c>
      <c r="BC30" s="118"/>
      <c r="BD30" s="66">
        <f t="shared" si="25"/>
        <v>0</v>
      </c>
      <c r="BE30" s="118"/>
      <c r="BF30" s="66">
        <f t="shared" si="26"/>
        <v>0</v>
      </c>
      <c r="BG30" s="118"/>
      <c r="BH30" s="66">
        <f t="shared" si="27"/>
        <v>0</v>
      </c>
      <c r="BI30" s="118"/>
      <c r="BJ30" s="66">
        <f t="shared" si="28"/>
        <v>0</v>
      </c>
      <c r="BK30" s="118"/>
      <c r="BL30" s="66">
        <f t="shared" si="29"/>
        <v>0</v>
      </c>
      <c r="BM30" s="118"/>
      <c r="BN30" s="66">
        <f t="shared" si="30"/>
        <v>0</v>
      </c>
      <c r="BO30" s="118"/>
      <c r="BP30" s="66">
        <f t="shared" si="31"/>
        <v>0</v>
      </c>
      <c r="BQ30" s="118"/>
      <c r="BR30" s="66">
        <f t="shared" si="32"/>
        <v>0</v>
      </c>
      <c r="BS30" s="118"/>
      <c r="BT30" s="66">
        <f t="shared" si="33"/>
        <v>0</v>
      </c>
      <c r="BU30" s="118"/>
      <c r="BV30" s="66">
        <f t="shared" si="34"/>
        <v>0</v>
      </c>
      <c r="BW30" s="118"/>
      <c r="BX30" s="66">
        <f t="shared" si="35"/>
        <v>0</v>
      </c>
      <c r="BY30" s="118"/>
      <c r="BZ30" s="66">
        <f t="shared" si="36"/>
        <v>0</v>
      </c>
      <c r="CA30" s="118"/>
      <c r="CB30" s="66">
        <f t="shared" si="37"/>
        <v>0</v>
      </c>
      <c r="CC30" s="118"/>
      <c r="CD30" s="66">
        <f t="shared" si="38"/>
        <v>0</v>
      </c>
      <c r="CE30" s="118"/>
      <c r="CF30" s="66">
        <f t="shared" si="39"/>
        <v>0</v>
      </c>
      <c r="CG30" s="118"/>
      <c r="CH30" s="66">
        <f t="shared" si="40"/>
        <v>0</v>
      </c>
      <c r="CI30" s="118"/>
      <c r="CJ30" s="66">
        <f t="shared" si="41"/>
        <v>0</v>
      </c>
      <c r="CK30" s="118"/>
      <c r="CL30" s="66">
        <f t="shared" si="42"/>
        <v>0</v>
      </c>
      <c r="CM30" s="118"/>
      <c r="CN30" s="66">
        <f t="shared" si="43"/>
        <v>0</v>
      </c>
      <c r="CO30" s="118"/>
      <c r="CP30" s="66">
        <f t="shared" si="44"/>
        <v>0</v>
      </c>
      <c r="CQ30" s="118"/>
      <c r="CR30" s="66">
        <f t="shared" si="45"/>
        <v>0</v>
      </c>
      <c r="CS30" s="118"/>
      <c r="CT30" s="66">
        <f t="shared" si="46"/>
        <v>0</v>
      </c>
      <c r="CU30" s="118"/>
      <c r="CV30" s="66">
        <f t="shared" si="47"/>
        <v>0</v>
      </c>
      <c r="CW30" s="118"/>
      <c r="CX30" s="66">
        <f t="shared" si="48"/>
        <v>0</v>
      </c>
      <c r="CY30" s="118"/>
      <c r="CZ30" s="66">
        <f t="shared" si="49"/>
        <v>0</v>
      </c>
      <c r="DA30" s="67" t="str">
        <f t="shared" si="53"/>
        <v/>
      </c>
    </row>
    <row r="31" spans="1:105" ht="13.5" x14ac:dyDescent="0.2">
      <c r="A31" s="52">
        <f t="shared" si="50"/>
        <v>24</v>
      </c>
      <c r="B31" s="53"/>
      <c r="C31" s="113"/>
      <c r="D31" s="114"/>
      <c r="E31" s="115"/>
      <c r="F31" s="56"/>
      <c r="G31" s="56"/>
      <c r="H31" s="56"/>
      <c r="I31" s="56"/>
      <c r="J31" s="71"/>
      <c r="K31" s="71"/>
      <c r="L31" s="71"/>
      <c r="M31" s="72"/>
      <c r="N31" s="73"/>
      <c r="O31" s="78">
        <f t="shared" si="10"/>
        <v>0</v>
      </c>
      <c r="P31" s="75">
        <f t="shared" si="11"/>
        <v>0</v>
      </c>
      <c r="Q31" s="75" t="str">
        <f t="shared" si="2"/>
        <v/>
      </c>
      <c r="R31" s="75" t="str">
        <f t="shared" si="3"/>
        <v/>
      </c>
      <c r="S31" s="75" t="str">
        <f t="shared" si="4"/>
        <v/>
      </c>
      <c r="T31" s="64">
        <f t="shared" si="0"/>
        <v>0</v>
      </c>
      <c r="U31" s="117">
        <f t="shared" si="5"/>
        <v>0</v>
      </c>
      <c r="V31" s="117">
        <f t="shared" si="6"/>
        <v>0</v>
      </c>
      <c r="W31" s="117">
        <f t="shared" si="51"/>
        <v>0</v>
      </c>
      <c r="X31" s="78"/>
      <c r="Y31" s="78"/>
      <c r="Z31" s="78"/>
      <c r="AA31" s="78"/>
      <c r="AB31" s="78"/>
      <c r="AC31" s="118">
        <f t="shared" si="52"/>
        <v>0</v>
      </c>
      <c r="AD31" s="66">
        <f t="shared" si="12"/>
        <v>0</v>
      </c>
      <c r="AE31" s="118"/>
      <c r="AF31" s="66">
        <f t="shared" si="13"/>
        <v>0</v>
      </c>
      <c r="AG31" s="118"/>
      <c r="AH31" s="66">
        <f t="shared" si="14"/>
        <v>0</v>
      </c>
      <c r="AI31" s="118"/>
      <c r="AJ31" s="66">
        <f t="shared" si="15"/>
        <v>0</v>
      </c>
      <c r="AK31" s="118"/>
      <c r="AL31" s="66">
        <f t="shared" si="16"/>
        <v>0</v>
      </c>
      <c r="AM31" s="118"/>
      <c r="AN31" s="66">
        <f t="shared" si="17"/>
        <v>0</v>
      </c>
      <c r="AO31" s="118"/>
      <c r="AP31" s="66">
        <f t="shared" si="18"/>
        <v>0</v>
      </c>
      <c r="AQ31" s="118"/>
      <c r="AR31" s="66">
        <f t="shared" si="19"/>
        <v>0</v>
      </c>
      <c r="AS31" s="118"/>
      <c r="AT31" s="66">
        <f t="shared" si="20"/>
        <v>0</v>
      </c>
      <c r="AU31" s="118"/>
      <c r="AV31" s="66">
        <f t="shared" si="21"/>
        <v>0</v>
      </c>
      <c r="AW31" s="118"/>
      <c r="AX31" s="66">
        <f t="shared" si="22"/>
        <v>0</v>
      </c>
      <c r="AY31" s="118"/>
      <c r="AZ31" s="66">
        <f t="shared" si="23"/>
        <v>0</v>
      </c>
      <c r="BA31" s="118"/>
      <c r="BB31" s="66">
        <f t="shared" si="24"/>
        <v>0</v>
      </c>
      <c r="BC31" s="118"/>
      <c r="BD31" s="66">
        <f t="shared" si="25"/>
        <v>0</v>
      </c>
      <c r="BE31" s="118"/>
      <c r="BF31" s="66">
        <f t="shared" si="26"/>
        <v>0</v>
      </c>
      <c r="BG31" s="118"/>
      <c r="BH31" s="66">
        <f t="shared" si="27"/>
        <v>0</v>
      </c>
      <c r="BI31" s="118"/>
      <c r="BJ31" s="66">
        <f t="shared" si="28"/>
        <v>0</v>
      </c>
      <c r="BK31" s="118"/>
      <c r="BL31" s="66">
        <f t="shared" si="29"/>
        <v>0</v>
      </c>
      <c r="BM31" s="118"/>
      <c r="BN31" s="66">
        <f t="shared" si="30"/>
        <v>0</v>
      </c>
      <c r="BO31" s="118"/>
      <c r="BP31" s="66">
        <f t="shared" si="31"/>
        <v>0</v>
      </c>
      <c r="BQ31" s="118"/>
      <c r="BR31" s="66">
        <f t="shared" si="32"/>
        <v>0</v>
      </c>
      <c r="BS31" s="118"/>
      <c r="BT31" s="66">
        <f t="shared" si="33"/>
        <v>0</v>
      </c>
      <c r="BU31" s="118"/>
      <c r="BV31" s="66">
        <f t="shared" si="34"/>
        <v>0</v>
      </c>
      <c r="BW31" s="118"/>
      <c r="BX31" s="66">
        <f t="shared" si="35"/>
        <v>0</v>
      </c>
      <c r="BY31" s="118"/>
      <c r="BZ31" s="66">
        <f t="shared" si="36"/>
        <v>0</v>
      </c>
      <c r="CA31" s="118"/>
      <c r="CB31" s="66">
        <f t="shared" si="37"/>
        <v>0</v>
      </c>
      <c r="CC31" s="118"/>
      <c r="CD31" s="66">
        <f t="shared" si="38"/>
        <v>0</v>
      </c>
      <c r="CE31" s="118"/>
      <c r="CF31" s="66">
        <f t="shared" si="39"/>
        <v>0</v>
      </c>
      <c r="CG31" s="118"/>
      <c r="CH31" s="66">
        <f t="shared" si="40"/>
        <v>0</v>
      </c>
      <c r="CI31" s="118"/>
      <c r="CJ31" s="66">
        <f t="shared" si="41"/>
        <v>0</v>
      </c>
      <c r="CK31" s="118"/>
      <c r="CL31" s="66">
        <f t="shared" si="42"/>
        <v>0</v>
      </c>
      <c r="CM31" s="118"/>
      <c r="CN31" s="66">
        <f t="shared" si="43"/>
        <v>0</v>
      </c>
      <c r="CO31" s="118"/>
      <c r="CP31" s="66">
        <f t="shared" si="44"/>
        <v>0</v>
      </c>
      <c r="CQ31" s="118"/>
      <c r="CR31" s="66">
        <f t="shared" si="45"/>
        <v>0</v>
      </c>
      <c r="CS31" s="118"/>
      <c r="CT31" s="66">
        <f t="shared" si="46"/>
        <v>0</v>
      </c>
      <c r="CU31" s="118"/>
      <c r="CV31" s="66">
        <f t="shared" si="47"/>
        <v>0</v>
      </c>
      <c r="CW31" s="118"/>
      <c r="CX31" s="66">
        <f t="shared" si="48"/>
        <v>0</v>
      </c>
      <c r="CY31" s="118"/>
      <c r="CZ31" s="66">
        <f t="shared" si="49"/>
        <v>0</v>
      </c>
      <c r="DA31" s="67" t="str">
        <f t="shared" si="53"/>
        <v/>
      </c>
    </row>
    <row r="32" spans="1:105" ht="13.5" x14ac:dyDescent="0.2">
      <c r="A32" s="52">
        <f t="shared" si="50"/>
        <v>25</v>
      </c>
      <c r="B32" s="53"/>
      <c r="C32" s="113"/>
      <c r="D32" s="114"/>
      <c r="E32" s="115"/>
      <c r="F32" s="56"/>
      <c r="G32" s="56"/>
      <c r="H32" s="56"/>
      <c r="I32" s="56"/>
      <c r="J32" s="71"/>
      <c r="K32" s="71"/>
      <c r="L32" s="71"/>
      <c r="M32" s="72"/>
      <c r="N32" s="73"/>
      <c r="O32" s="78">
        <f t="shared" si="10"/>
        <v>0</v>
      </c>
      <c r="P32" s="75">
        <f t="shared" si="11"/>
        <v>0</v>
      </c>
      <c r="Q32" s="75" t="str">
        <f t="shared" si="2"/>
        <v/>
      </c>
      <c r="R32" s="75" t="str">
        <f t="shared" si="3"/>
        <v/>
      </c>
      <c r="S32" s="75" t="str">
        <f t="shared" si="4"/>
        <v/>
      </c>
      <c r="T32" s="64">
        <f t="shared" si="0"/>
        <v>0</v>
      </c>
      <c r="U32" s="117">
        <f t="shared" si="5"/>
        <v>0</v>
      </c>
      <c r="V32" s="117">
        <f t="shared" si="6"/>
        <v>0</v>
      </c>
      <c r="W32" s="117">
        <f t="shared" si="51"/>
        <v>0</v>
      </c>
      <c r="X32" s="78"/>
      <c r="Y32" s="78"/>
      <c r="Z32" s="78"/>
      <c r="AA32" s="78"/>
      <c r="AB32" s="78"/>
      <c r="AC32" s="118">
        <f t="shared" si="52"/>
        <v>0</v>
      </c>
      <c r="AD32" s="66">
        <f t="shared" si="12"/>
        <v>0</v>
      </c>
      <c r="AE32" s="118"/>
      <c r="AF32" s="66">
        <f t="shared" si="13"/>
        <v>0</v>
      </c>
      <c r="AG32" s="118"/>
      <c r="AH32" s="66">
        <f t="shared" si="14"/>
        <v>0</v>
      </c>
      <c r="AI32" s="118"/>
      <c r="AJ32" s="66">
        <f t="shared" si="15"/>
        <v>0</v>
      </c>
      <c r="AK32" s="118"/>
      <c r="AL32" s="66">
        <f t="shared" si="16"/>
        <v>0</v>
      </c>
      <c r="AM32" s="118"/>
      <c r="AN32" s="66">
        <f t="shared" si="17"/>
        <v>0</v>
      </c>
      <c r="AO32" s="118"/>
      <c r="AP32" s="66">
        <f t="shared" si="18"/>
        <v>0</v>
      </c>
      <c r="AQ32" s="118"/>
      <c r="AR32" s="66">
        <f t="shared" si="19"/>
        <v>0</v>
      </c>
      <c r="AS32" s="118"/>
      <c r="AT32" s="66">
        <f t="shared" si="20"/>
        <v>0</v>
      </c>
      <c r="AU32" s="118"/>
      <c r="AV32" s="66">
        <f t="shared" si="21"/>
        <v>0</v>
      </c>
      <c r="AW32" s="118"/>
      <c r="AX32" s="66">
        <f t="shared" si="22"/>
        <v>0</v>
      </c>
      <c r="AY32" s="118"/>
      <c r="AZ32" s="66">
        <f t="shared" si="23"/>
        <v>0</v>
      </c>
      <c r="BA32" s="118"/>
      <c r="BB32" s="66">
        <f t="shared" si="24"/>
        <v>0</v>
      </c>
      <c r="BC32" s="118"/>
      <c r="BD32" s="66">
        <f t="shared" si="25"/>
        <v>0</v>
      </c>
      <c r="BE32" s="118"/>
      <c r="BF32" s="66">
        <f t="shared" si="26"/>
        <v>0</v>
      </c>
      <c r="BG32" s="118"/>
      <c r="BH32" s="66">
        <f t="shared" si="27"/>
        <v>0</v>
      </c>
      <c r="BI32" s="118"/>
      <c r="BJ32" s="66">
        <f t="shared" si="28"/>
        <v>0</v>
      </c>
      <c r="BK32" s="118"/>
      <c r="BL32" s="66">
        <f t="shared" si="29"/>
        <v>0</v>
      </c>
      <c r="BM32" s="118"/>
      <c r="BN32" s="66">
        <f t="shared" si="30"/>
        <v>0</v>
      </c>
      <c r="BO32" s="118"/>
      <c r="BP32" s="66">
        <f t="shared" si="31"/>
        <v>0</v>
      </c>
      <c r="BQ32" s="118"/>
      <c r="BR32" s="66">
        <f t="shared" si="32"/>
        <v>0</v>
      </c>
      <c r="BS32" s="118"/>
      <c r="BT32" s="66">
        <f t="shared" si="33"/>
        <v>0</v>
      </c>
      <c r="BU32" s="118"/>
      <c r="BV32" s="66">
        <f t="shared" si="34"/>
        <v>0</v>
      </c>
      <c r="BW32" s="118"/>
      <c r="BX32" s="66">
        <f t="shared" si="35"/>
        <v>0</v>
      </c>
      <c r="BY32" s="118"/>
      <c r="BZ32" s="66">
        <f t="shared" si="36"/>
        <v>0</v>
      </c>
      <c r="CA32" s="118"/>
      <c r="CB32" s="66">
        <f t="shared" si="37"/>
        <v>0</v>
      </c>
      <c r="CC32" s="118"/>
      <c r="CD32" s="66">
        <f t="shared" si="38"/>
        <v>0</v>
      </c>
      <c r="CE32" s="118"/>
      <c r="CF32" s="66">
        <f t="shared" si="39"/>
        <v>0</v>
      </c>
      <c r="CG32" s="118"/>
      <c r="CH32" s="66">
        <f t="shared" si="40"/>
        <v>0</v>
      </c>
      <c r="CI32" s="118"/>
      <c r="CJ32" s="66">
        <f t="shared" si="41"/>
        <v>0</v>
      </c>
      <c r="CK32" s="118"/>
      <c r="CL32" s="66">
        <f t="shared" si="42"/>
        <v>0</v>
      </c>
      <c r="CM32" s="118"/>
      <c r="CN32" s="66">
        <f t="shared" si="43"/>
        <v>0</v>
      </c>
      <c r="CO32" s="118"/>
      <c r="CP32" s="66">
        <f t="shared" si="44"/>
        <v>0</v>
      </c>
      <c r="CQ32" s="118"/>
      <c r="CR32" s="66">
        <f t="shared" si="45"/>
        <v>0</v>
      </c>
      <c r="CS32" s="118"/>
      <c r="CT32" s="66">
        <f t="shared" si="46"/>
        <v>0</v>
      </c>
      <c r="CU32" s="118"/>
      <c r="CV32" s="66">
        <f t="shared" si="47"/>
        <v>0</v>
      </c>
      <c r="CW32" s="118"/>
      <c r="CX32" s="66">
        <f t="shared" si="48"/>
        <v>0</v>
      </c>
      <c r="CY32" s="118"/>
      <c r="CZ32" s="66">
        <f t="shared" si="49"/>
        <v>0</v>
      </c>
      <c r="DA32" s="67" t="str">
        <f t="shared" si="53"/>
        <v/>
      </c>
    </row>
    <row r="33" spans="1:105" ht="13.5" x14ac:dyDescent="0.2">
      <c r="A33" s="52">
        <f t="shared" si="50"/>
        <v>26</v>
      </c>
      <c r="B33" s="53"/>
      <c r="C33" s="113"/>
      <c r="D33" s="114"/>
      <c r="E33" s="115"/>
      <c r="F33" s="56"/>
      <c r="G33" s="56"/>
      <c r="H33" s="56"/>
      <c r="I33" s="56"/>
      <c r="J33" s="71"/>
      <c r="K33" s="71"/>
      <c r="L33" s="71"/>
      <c r="M33" s="72"/>
      <c r="N33" s="73"/>
      <c r="O33" s="78">
        <f t="shared" si="10"/>
        <v>0</v>
      </c>
      <c r="P33" s="75">
        <f t="shared" si="11"/>
        <v>0</v>
      </c>
      <c r="Q33" s="75" t="str">
        <f t="shared" si="2"/>
        <v/>
      </c>
      <c r="R33" s="75" t="str">
        <f t="shared" si="3"/>
        <v/>
      </c>
      <c r="S33" s="75" t="str">
        <f t="shared" si="4"/>
        <v/>
      </c>
      <c r="T33" s="64">
        <f t="shared" si="0"/>
        <v>0</v>
      </c>
      <c r="U33" s="117">
        <f t="shared" si="5"/>
        <v>0</v>
      </c>
      <c r="V33" s="117">
        <f t="shared" si="6"/>
        <v>0</v>
      </c>
      <c r="W33" s="117">
        <f t="shared" si="51"/>
        <v>0</v>
      </c>
      <c r="X33" s="78"/>
      <c r="Y33" s="78"/>
      <c r="Z33" s="78"/>
      <c r="AA33" s="78"/>
      <c r="AB33" s="78"/>
      <c r="AC33" s="118">
        <f t="shared" si="52"/>
        <v>0</v>
      </c>
      <c r="AD33" s="66">
        <f t="shared" si="12"/>
        <v>0</v>
      </c>
      <c r="AE33" s="118"/>
      <c r="AF33" s="66">
        <f t="shared" si="13"/>
        <v>0</v>
      </c>
      <c r="AG33" s="118"/>
      <c r="AH33" s="66">
        <f t="shared" si="14"/>
        <v>0</v>
      </c>
      <c r="AI33" s="118"/>
      <c r="AJ33" s="66">
        <f t="shared" si="15"/>
        <v>0</v>
      </c>
      <c r="AK33" s="118"/>
      <c r="AL33" s="66">
        <f t="shared" si="16"/>
        <v>0</v>
      </c>
      <c r="AM33" s="118"/>
      <c r="AN33" s="66">
        <f t="shared" si="17"/>
        <v>0</v>
      </c>
      <c r="AO33" s="118"/>
      <c r="AP33" s="66">
        <f t="shared" si="18"/>
        <v>0</v>
      </c>
      <c r="AQ33" s="118"/>
      <c r="AR33" s="66">
        <f t="shared" si="19"/>
        <v>0</v>
      </c>
      <c r="AS33" s="118"/>
      <c r="AT33" s="66">
        <f t="shared" si="20"/>
        <v>0</v>
      </c>
      <c r="AU33" s="118"/>
      <c r="AV33" s="66">
        <f t="shared" si="21"/>
        <v>0</v>
      </c>
      <c r="AW33" s="118"/>
      <c r="AX33" s="66">
        <f t="shared" si="22"/>
        <v>0</v>
      </c>
      <c r="AY33" s="118"/>
      <c r="AZ33" s="66">
        <f t="shared" si="23"/>
        <v>0</v>
      </c>
      <c r="BA33" s="118"/>
      <c r="BB33" s="66">
        <f t="shared" si="24"/>
        <v>0</v>
      </c>
      <c r="BC33" s="118"/>
      <c r="BD33" s="66">
        <f t="shared" si="25"/>
        <v>0</v>
      </c>
      <c r="BE33" s="118"/>
      <c r="BF33" s="66">
        <f t="shared" si="26"/>
        <v>0</v>
      </c>
      <c r="BG33" s="118"/>
      <c r="BH33" s="66">
        <f t="shared" si="27"/>
        <v>0</v>
      </c>
      <c r="BI33" s="118"/>
      <c r="BJ33" s="66">
        <f t="shared" si="28"/>
        <v>0</v>
      </c>
      <c r="BK33" s="118"/>
      <c r="BL33" s="66">
        <f t="shared" si="29"/>
        <v>0</v>
      </c>
      <c r="BM33" s="118"/>
      <c r="BN33" s="66">
        <f t="shared" si="30"/>
        <v>0</v>
      </c>
      <c r="BO33" s="118"/>
      <c r="BP33" s="66">
        <f t="shared" si="31"/>
        <v>0</v>
      </c>
      <c r="BQ33" s="118"/>
      <c r="BR33" s="66">
        <f t="shared" si="32"/>
        <v>0</v>
      </c>
      <c r="BS33" s="118"/>
      <c r="BT33" s="66">
        <f t="shared" si="33"/>
        <v>0</v>
      </c>
      <c r="BU33" s="118"/>
      <c r="BV33" s="66">
        <f t="shared" si="34"/>
        <v>0</v>
      </c>
      <c r="BW33" s="118"/>
      <c r="BX33" s="66">
        <f t="shared" si="35"/>
        <v>0</v>
      </c>
      <c r="BY33" s="118"/>
      <c r="BZ33" s="66">
        <f t="shared" si="36"/>
        <v>0</v>
      </c>
      <c r="CA33" s="118"/>
      <c r="CB33" s="66">
        <f t="shared" si="37"/>
        <v>0</v>
      </c>
      <c r="CC33" s="118"/>
      <c r="CD33" s="66">
        <f t="shared" si="38"/>
        <v>0</v>
      </c>
      <c r="CE33" s="118"/>
      <c r="CF33" s="66">
        <f t="shared" si="39"/>
        <v>0</v>
      </c>
      <c r="CG33" s="118"/>
      <c r="CH33" s="66">
        <f t="shared" si="40"/>
        <v>0</v>
      </c>
      <c r="CI33" s="118"/>
      <c r="CJ33" s="66">
        <f t="shared" si="41"/>
        <v>0</v>
      </c>
      <c r="CK33" s="118"/>
      <c r="CL33" s="66">
        <f t="shared" si="42"/>
        <v>0</v>
      </c>
      <c r="CM33" s="118"/>
      <c r="CN33" s="66">
        <f t="shared" si="43"/>
        <v>0</v>
      </c>
      <c r="CO33" s="118"/>
      <c r="CP33" s="66">
        <f t="shared" si="44"/>
        <v>0</v>
      </c>
      <c r="CQ33" s="118"/>
      <c r="CR33" s="66">
        <f t="shared" si="45"/>
        <v>0</v>
      </c>
      <c r="CS33" s="118"/>
      <c r="CT33" s="66">
        <f t="shared" si="46"/>
        <v>0</v>
      </c>
      <c r="CU33" s="118"/>
      <c r="CV33" s="66">
        <f t="shared" si="47"/>
        <v>0</v>
      </c>
      <c r="CW33" s="118"/>
      <c r="CX33" s="66">
        <f t="shared" si="48"/>
        <v>0</v>
      </c>
      <c r="CY33" s="118"/>
      <c r="CZ33" s="66">
        <f t="shared" si="49"/>
        <v>0</v>
      </c>
      <c r="DA33" s="67" t="str">
        <f t="shared" si="53"/>
        <v/>
      </c>
    </row>
    <row r="34" spans="1:105" ht="13.5" x14ac:dyDescent="0.2">
      <c r="A34" s="52">
        <f t="shared" si="50"/>
        <v>27</v>
      </c>
      <c r="B34" s="53"/>
      <c r="C34" s="113"/>
      <c r="D34" s="114"/>
      <c r="E34" s="115"/>
      <c r="F34" s="56"/>
      <c r="G34" s="56"/>
      <c r="H34" s="56"/>
      <c r="I34" s="56"/>
      <c r="J34" s="71"/>
      <c r="K34" s="71"/>
      <c r="L34" s="71"/>
      <c r="M34" s="72"/>
      <c r="N34" s="73"/>
      <c r="O34" s="78">
        <f t="shared" si="10"/>
        <v>0</v>
      </c>
      <c r="P34" s="75">
        <f t="shared" si="11"/>
        <v>0</v>
      </c>
      <c r="Q34" s="75" t="str">
        <f t="shared" si="2"/>
        <v/>
      </c>
      <c r="R34" s="75" t="str">
        <f t="shared" si="3"/>
        <v/>
      </c>
      <c r="S34" s="75" t="str">
        <f t="shared" si="4"/>
        <v/>
      </c>
      <c r="T34" s="64">
        <f t="shared" si="0"/>
        <v>0</v>
      </c>
      <c r="U34" s="117">
        <f t="shared" si="5"/>
        <v>0</v>
      </c>
      <c r="V34" s="117">
        <f t="shared" si="6"/>
        <v>0</v>
      </c>
      <c r="W34" s="117">
        <f t="shared" si="51"/>
        <v>0</v>
      </c>
      <c r="X34" s="78"/>
      <c r="Y34" s="78"/>
      <c r="Z34" s="78"/>
      <c r="AA34" s="78"/>
      <c r="AB34" s="78"/>
      <c r="AC34" s="118">
        <f t="shared" si="52"/>
        <v>0</v>
      </c>
      <c r="AD34" s="66">
        <f t="shared" si="12"/>
        <v>0</v>
      </c>
      <c r="AE34" s="118"/>
      <c r="AF34" s="66">
        <f t="shared" si="13"/>
        <v>0</v>
      </c>
      <c r="AG34" s="118"/>
      <c r="AH34" s="66">
        <f t="shared" si="14"/>
        <v>0</v>
      </c>
      <c r="AI34" s="118"/>
      <c r="AJ34" s="66">
        <f t="shared" si="15"/>
        <v>0</v>
      </c>
      <c r="AK34" s="118"/>
      <c r="AL34" s="66">
        <f t="shared" si="16"/>
        <v>0</v>
      </c>
      <c r="AM34" s="118"/>
      <c r="AN34" s="66">
        <f t="shared" si="17"/>
        <v>0</v>
      </c>
      <c r="AO34" s="118"/>
      <c r="AP34" s="66">
        <f t="shared" si="18"/>
        <v>0</v>
      </c>
      <c r="AQ34" s="118"/>
      <c r="AR34" s="66">
        <f t="shared" si="19"/>
        <v>0</v>
      </c>
      <c r="AS34" s="118"/>
      <c r="AT34" s="66">
        <f t="shared" si="20"/>
        <v>0</v>
      </c>
      <c r="AU34" s="118"/>
      <c r="AV34" s="66">
        <f t="shared" si="21"/>
        <v>0</v>
      </c>
      <c r="AW34" s="118"/>
      <c r="AX34" s="66">
        <f t="shared" si="22"/>
        <v>0</v>
      </c>
      <c r="AY34" s="118"/>
      <c r="AZ34" s="66">
        <f t="shared" si="23"/>
        <v>0</v>
      </c>
      <c r="BA34" s="118"/>
      <c r="BB34" s="66">
        <f t="shared" si="24"/>
        <v>0</v>
      </c>
      <c r="BC34" s="118"/>
      <c r="BD34" s="66">
        <f t="shared" si="25"/>
        <v>0</v>
      </c>
      <c r="BE34" s="118"/>
      <c r="BF34" s="66">
        <f t="shared" si="26"/>
        <v>0</v>
      </c>
      <c r="BG34" s="118"/>
      <c r="BH34" s="66">
        <f t="shared" si="27"/>
        <v>0</v>
      </c>
      <c r="BI34" s="118"/>
      <c r="BJ34" s="66">
        <f t="shared" si="28"/>
        <v>0</v>
      </c>
      <c r="BK34" s="118"/>
      <c r="BL34" s="66">
        <f t="shared" si="29"/>
        <v>0</v>
      </c>
      <c r="BM34" s="118"/>
      <c r="BN34" s="66">
        <f t="shared" si="30"/>
        <v>0</v>
      </c>
      <c r="BO34" s="118"/>
      <c r="BP34" s="66">
        <f t="shared" si="31"/>
        <v>0</v>
      </c>
      <c r="BQ34" s="118"/>
      <c r="BR34" s="66">
        <f t="shared" si="32"/>
        <v>0</v>
      </c>
      <c r="BS34" s="118"/>
      <c r="BT34" s="66">
        <f t="shared" si="33"/>
        <v>0</v>
      </c>
      <c r="BU34" s="118"/>
      <c r="BV34" s="66">
        <f t="shared" si="34"/>
        <v>0</v>
      </c>
      <c r="BW34" s="118"/>
      <c r="BX34" s="66">
        <f t="shared" si="35"/>
        <v>0</v>
      </c>
      <c r="BY34" s="118"/>
      <c r="BZ34" s="66">
        <f t="shared" si="36"/>
        <v>0</v>
      </c>
      <c r="CA34" s="118"/>
      <c r="CB34" s="66">
        <f t="shared" si="37"/>
        <v>0</v>
      </c>
      <c r="CC34" s="118"/>
      <c r="CD34" s="66">
        <f t="shared" si="38"/>
        <v>0</v>
      </c>
      <c r="CE34" s="118"/>
      <c r="CF34" s="66">
        <f t="shared" si="39"/>
        <v>0</v>
      </c>
      <c r="CG34" s="118"/>
      <c r="CH34" s="66">
        <f t="shared" si="40"/>
        <v>0</v>
      </c>
      <c r="CI34" s="118"/>
      <c r="CJ34" s="66">
        <f t="shared" si="41"/>
        <v>0</v>
      </c>
      <c r="CK34" s="118"/>
      <c r="CL34" s="66">
        <f t="shared" si="42"/>
        <v>0</v>
      </c>
      <c r="CM34" s="118"/>
      <c r="CN34" s="66">
        <f t="shared" si="43"/>
        <v>0</v>
      </c>
      <c r="CO34" s="118"/>
      <c r="CP34" s="66">
        <f t="shared" si="44"/>
        <v>0</v>
      </c>
      <c r="CQ34" s="118"/>
      <c r="CR34" s="66">
        <f t="shared" si="45"/>
        <v>0</v>
      </c>
      <c r="CS34" s="118"/>
      <c r="CT34" s="66">
        <f t="shared" si="46"/>
        <v>0</v>
      </c>
      <c r="CU34" s="118"/>
      <c r="CV34" s="66">
        <f t="shared" si="47"/>
        <v>0</v>
      </c>
      <c r="CW34" s="118"/>
      <c r="CX34" s="66">
        <f t="shared" si="48"/>
        <v>0</v>
      </c>
      <c r="CY34" s="118"/>
      <c r="CZ34" s="66">
        <f t="shared" si="49"/>
        <v>0</v>
      </c>
      <c r="DA34" s="67" t="str">
        <f t="shared" si="53"/>
        <v/>
      </c>
    </row>
    <row r="35" spans="1:105" ht="13.5" x14ac:dyDescent="0.2">
      <c r="A35" s="52">
        <f t="shared" si="50"/>
        <v>28</v>
      </c>
      <c r="B35" s="53"/>
      <c r="C35" s="113"/>
      <c r="D35" s="114"/>
      <c r="E35" s="115"/>
      <c r="F35" s="56"/>
      <c r="G35" s="56"/>
      <c r="H35" s="56"/>
      <c r="I35" s="56"/>
      <c r="J35" s="71"/>
      <c r="K35" s="71"/>
      <c r="L35" s="71"/>
      <c r="M35" s="72"/>
      <c r="N35" s="73"/>
      <c r="O35" s="78">
        <f t="shared" si="10"/>
        <v>0</v>
      </c>
      <c r="P35" s="75">
        <f t="shared" si="11"/>
        <v>0</v>
      </c>
      <c r="Q35" s="75" t="str">
        <f t="shared" si="2"/>
        <v/>
      </c>
      <c r="R35" s="75" t="str">
        <f t="shared" si="3"/>
        <v/>
      </c>
      <c r="S35" s="75" t="str">
        <f t="shared" si="4"/>
        <v/>
      </c>
      <c r="T35" s="64">
        <f t="shared" si="0"/>
        <v>0</v>
      </c>
      <c r="U35" s="117">
        <f t="shared" si="5"/>
        <v>0</v>
      </c>
      <c r="V35" s="117">
        <f t="shared" si="6"/>
        <v>0</v>
      </c>
      <c r="W35" s="117">
        <f t="shared" si="51"/>
        <v>0</v>
      </c>
      <c r="X35" s="78"/>
      <c r="Y35" s="78"/>
      <c r="Z35" s="78"/>
      <c r="AA35" s="78"/>
      <c r="AB35" s="78"/>
      <c r="AC35" s="118">
        <f t="shared" si="52"/>
        <v>0</v>
      </c>
      <c r="AD35" s="66">
        <f t="shared" si="12"/>
        <v>0</v>
      </c>
      <c r="AE35" s="118"/>
      <c r="AF35" s="66">
        <f t="shared" si="13"/>
        <v>0</v>
      </c>
      <c r="AG35" s="118"/>
      <c r="AH35" s="66">
        <f t="shared" si="14"/>
        <v>0</v>
      </c>
      <c r="AI35" s="118"/>
      <c r="AJ35" s="66">
        <f t="shared" si="15"/>
        <v>0</v>
      </c>
      <c r="AK35" s="118"/>
      <c r="AL35" s="66">
        <f t="shared" si="16"/>
        <v>0</v>
      </c>
      <c r="AM35" s="118"/>
      <c r="AN35" s="66">
        <f t="shared" si="17"/>
        <v>0</v>
      </c>
      <c r="AO35" s="118"/>
      <c r="AP35" s="66">
        <f t="shared" si="18"/>
        <v>0</v>
      </c>
      <c r="AQ35" s="118"/>
      <c r="AR35" s="66">
        <f t="shared" si="19"/>
        <v>0</v>
      </c>
      <c r="AS35" s="118"/>
      <c r="AT35" s="66">
        <f t="shared" si="20"/>
        <v>0</v>
      </c>
      <c r="AU35" s="118"/>
      <c r="AV35" s="66">
        <f t="shared" si="21"/>
        <v>0</v>
      </c>
      <c r="AW35" s="118"/>
      <c r="AX35" s="66">
        <f t="shared" si="22"/>
        <v>0</v>
      </c>
      <c r="AY35" s="118"/>
      <c r="AZ35" s="66">
        <f t="shared" si="23"/>
        <v>0</v>
      </c>
      <c r="BA35" s="118"/>
      <c r="BB35" s="66">
        <f t="shared" si="24"/>
        <v>0</v>
      </c>
      <c r="BC35" s="118"/>
      <c r="BD35" s="66">
        <f t="shared" si="25"/>
        <v>0</v>
      </c>
      <c r="BE35" s="118"/>
      <c r="BF35" s="66">
        <f t="shared" si="26"/>
        <v>0</v>
      </c>
      <c r="BG35" s="118"/>
      <c r="BH35" s="66">
        <f t="shared" si="27"/>
        <v>0</v>
      </c>
      <c r="BI35" s="118"/>
      <c r="BJ35" s="66">
        <f t="shared" si="28"/>
        <v>0</v>
      </c>
      <c r="BK35" s="118"/>
      <c r="BL35" s="66">
        <f t="shared" si="29"/>
        <v>0</v>
      </c>
      <c r="BM35" s="118"/>
      <c r="BN35" s="66">
        <f t="shared" si="30"/>
        <v>0</v>
      </c>
      <c r="BO35" s="118"/>
      <c r="BP35" s="66">
        <f t="shared" si="31"/>
        <v>0</v>
      </c>
      <c r="BQ35" s="118"/>
      <c r="BR35" s="66">
        <f t="shared" si="32"/>
        <v>0</v>
      </c>
      <c r="BS35" s="118"/>
      <c r="BT35" s="66">
        <f t="shared" si="33"/>
        <v>0</v>
      </c>
      <c r="BU35" s="118"/>
      <c r="BV35" s="66">
        <f t="shared" si="34"/>
        <v>0</v>
      </c>
      <c r="BW35" s="118"/>
      <c r="BX35" s="66">
        <f t="shared" si="35"/>
        <v>0</v>
      </c>
      <c r="BY35" s="118"/>
      <c r="BZ35" s="66">
        <f t="shared" si="36"/>
        <v>0</v>
      </c>
      <c r="CA35" s="118"/>
      <c r="CB35" s="66">
        <f t="shared" si="37"/>
        <v>0</v>
      </c>
      <c r="CC35" s="118"/>
      <c r="CD35" s="66">
        <f t="shared" si="38"/>
        <v>0</v>
      </c>
      <c r="CE35" s="118"/>
      <c r="CF35" s="66">
        <f t="shared" si="39"/>
        <v>0</v>
      </c>
      <c r="CG35" s="118"/>
      <c r="CH35" s="66">
        <f t="shared" si="40"/>
        <v>0</v>
      </c>
      <c r="CI35" s="118"/>
      <c r="CJ35" s="66">
        <f t="shared" si="41"/>
        <v>0</v>
      </c>
      <c r="CK35" s="118"/>
      <c r="CL35" s="66">
        <f t="shared" si="42"/>
        <v>0</v>
      </c>
      <c r="CM35" s="118"/>
      <c r="CN35" s="66">
        <f t="shared" si="43"/>
        <v>0</v>
      </c>
      <c r="CO35" s="118"/>
      <c r="CP35" s="66">
        <f t="shared" si="44"/>
        <v>0</v>
      </c>
      <c r="CQ35" s="118"/>
      <c r="CR35" s="66">
        <f t="shared" si="45"/>
        <v>0</v>
      </c>
      <c r="CS35" s="118"/>
      <c r="CT35" s="66">
        <f t="shared" si="46"/>
        <v>0</v>
      </c>
      <c r="CU35" s="118"/>
      <c r="CV35" s="66">
        <f t="shared" si="47"/>
        <v>0</v>
      </c>
      <c r="CW35" s="118"/>
      <c r="CX35" s="66">
        <f t="shared" si="48"/>
        <v>0</v>
      </c>
      <c r="CY35" s="118"/>
      <c r="CZ35" s="66">
        <f t="shared" si="49"/>
        <v>0</v>
      </c>
      <c r="DA35" s="67" t="str">
        <f t="shared" si="53"/>
        <v/>
      </c>
    </row>
    <row r="36" spans="1:105" ht="13.5" x14ac:dyDescent="0.2">
      <c r="A36" s="52">
        <f t="shared" si="50"/>
        <v>29</v>
      </c>
      <c r="B36" s="53"/>
      <c r="C36" s="113"/>
      <c r="D36" s="114"/>
      <c r="E36" s="115"/>
      <c r="F36" s="56"/>
      <c r="G36" s="56"/>
      <c r="H36" s="56"/>
      <c r="I36" s="56"/>
      <c r="J36" s="71"/>
      <c r="K36" s="71"/>
      <c r="L36" s="71"/>
      <c r="M36" s="72"/>
      <c r="N36" s="73"/>
      <c r="O36" s="78">
        <f t="shared" si="10"/>
        <v>0</v>
      </c>
      <c r="P36" s="75">
        <f t="shared" si="11"/>
        <v>0</v>
      </c>
      <c r="Q36" s="75" t="str">
        <f t="shared" si="2"/>
        <v/>
      </c>
      <c r="R36" s="75" t="str">
        <f t="shared" si="3"/>
        <v/>
      </c>
      <c r="S36" s="75" t="str">
        <f t="shared" si="4"/>
        <v/>
      </c>
      <c r="T36" s="64">
        <f t="shared" si="0"/>
        <v>0</v>
      </c>
      <c r="U36" s="117">
        <f t="shared" si="5"/>
        <v>0</v>
      </c>
      <c r="V36" s="117">
        <f t="shared" si="6"/>
        <v>0</v>
      </c>
      <c r="W36" s="117">
        <f t="shared" si="51"/>
        <v>0</v>
      </c>
      <c r="X36" s="78"/>
      <c r="Y36" s="78"/>
      <c r="Z36" s="78"/>
      <c r="AA36" s="78"/>
      <c r="AB36" s="78"/>
      <c r="AC36" s="118">
        <f t="shared" si="52"/>
        <v>0</v>
      </c>
      <c r="AD36" s="66">
        <f t="shared" si="12"/>
        <v>0</v>
      </c>
      <c r="AE36" s="118"/>
      <c r="AF36" s="66">
        <f t="shared" si="13"/>
        <v>0</v>
      </c>
      <c r="AG36" s="118"/>
      <c r="AH36" s="66">
        <f t="shared" si="14"/>
        <v>0</v>
      </c>
      <c r="AI36" s="118"/>
      <c r="AJ36" s="66">
        <f t="shared" si="15"/>
        <v>0</v>
      </c>
      <c r="AK36" s="118"/>
      <c r="AL36" s="66">
        <f t="shared" si="16"/>
        <v>0</v>
      </c>
      <c r="AM36" s="118"/>
      <c r="AN36" s="66">
        <f t="shared" si="17"/>
        <v>0</v>
      </c>
      <c r="AO36" s="118"/>
      <c r="AP36" s="66">
        <f t="shared" si="18"/>
        <v>0</v>
      </c>
      <c r="AQ36" s="118"/>
      <c r="AR36" s="66">
        <f t="shared" si="19"/>
        <v>0</v>
      </c>
      <c r="AS36" s="118"/>
      <c r="AT36" s="66">
        <f t="shared" si="20"/>
        <v>0</v>
      </c>
      <c r="AU36" s="118"/>
      <c r="AV36" s="66">
        <f t="shared" si="21"/>
        <v>0</v>
      </c>
      <c r="AW36" s="118"/>
      <c r="AX36" s="66">
        <f t="shared" si="22"/>
        <v>0</v>
      </c>
      <c r="AY36" s="118"/>
      <c r="AZ36" s="66">
        <f t="shared" si="23"/>
        <v>0</v>
      </c>
      <c r="BA36" s="118"/>
      <c r="BB36" s="66">
        <f t="shared" si="24"/>
        <v>0</v>
      </c>
      <c r="BC36" s="118"/>
      <c r="BD36" s="66">
        <f t="shared" si="25"/>
        <v>0</v>
      </c>
      <c r="BE36" s="118"/>
      <c r="BF36" s="66">
        <f t="shared" si="26"/>
        <v>0</v>
      </c>
      <c r="BG36" s="118"/>
      <c r="BH36" s="66">
        <f t="shared" si="27"/>
        <v>0</v>
      </c>
      <c r="BI36" s="118"/>
      <c r="BJ36" s="66">
        <f t="shared" si="28"/>
        <v>0</v>
      </c>
      <c r="BK36" s="118"/>
      <c r="BL36" s="66">
        <f t="shared" si="29"/>
        <v>0</v>
      </c>
      <c r="BM36" s="118"/>
      <c r="BN36" s="66">
        <f t="shared" si="30"/>
        <v>0</v>
      </c>
      <c r="BO36" s="118"/>
      <c r="BP36" s="66">
        <f t="shared" si="31"/>
        <v>0</v>
      </c>
      <c r="BQ36" s="118"/>
      <c r="BR36" s="66">
        <f t="shared" si="32"/>
        <v>0</v>
      </c>
      <c r="BS36" s="118"/>
      <c r="BT36" s="66">
        <f t="shared" si="33"/>
        <v>0</v>
      </c>
      <c r="BU36" s="118"/>
      <c r="BV36" s="66">
        <f t="shared" si="34"/>
        <v>0</v>
      </c>
      <c r="BW36" s="118"/>
      <c r="BX36" s="66">
        <f t="shared" si="35"/>
        <v>0</v>
      </c>
      <c r="BY36" s="118"/>
      <c r="BZ36" s="66">
        <f t="shared" si="36"/>
        <v>0</v>
      </c>
      <c r="CA36" s="118"/>
      <c r="CB36" s="66">
        <f t="shared" si="37"/>
        <v>0</v>
      </c>
      <c r="CC36" s="118"/>
      <c r="CD36" s="66">
        <f t="shared" si="38"/>
        <v>0</v>
      </c>
      <c r="CE36" s="118"/>
      <c r="CF36" s="66">
        <f t="shared" si="39"/>
        <v>0</v>
      </c>
      <c r="CG36" s="118"/>
      <c r="CH36" s="66">
        <f t="shared" si="40"/>
        <v>0</v>
      </c>
      <c r="CI36" s="118"/>
      <c r="CJ36" s="66">
        <f t="shared" si="41"/>
        <v>0</v>
      </c>
      <c r="CK36" s="118"/>
      <c r="CL36" s="66">
        <f t="shared" si="42"/>
        <v>0</v>
      </c>
      <c r="CM36" s="118"/>
      <c r="CN36" s="66">
        <f t="shared" si="43"/>
        <v>0</v>
      </c>
      <c r="CO36" s="118"/>
      <c r="CP36" s="66">
        <f t="shared" si="44"/>
        <v>0</v>
      </c>
      <c r="CQ36" s="118"/>
      <c r="CR36" s="66">
        <f t="shared" si="45"/>
        <v>0</v>
      </c>
      <c r="CS36" s="118"/>
      <c r="CT36" s="66">
        <f t="shared" si="46"/>
        <v>0</v>
      </c>
      <c r="CU36" s="118"/>
      <c r="CV36" s="66">
        <f t="shared" si="47"/>
        <v>0</v>
      </c>
      <c r="CW36" s="118"/>
      <c r="CX36" s="66">
        <f t="shared" si="48"/>
        <v>0</v>
      </c>
      <c r="CY36" s="118"/>
      <c r="CZ36" s="66">
        <f t="shared" si="49"/>
        <v>0</v>
      </c>
      <c r="DA36" s="67" t="str">
        <f t="shared" si="53"/>
        <v/>
      </c>
    </row>
    <row r="37" spans="1:105" ht="13.5" x14ac:dyDescent="0.2">
      <c r="A37" s="52">
        <f t="shared" si="50"/>
        <v>30</v>
      </c>
      <c r="B37" s="53"/>
      <c r="C37" s="113"/>
      <c r="D37" s="114"/>
      <c r="E37" s="115"/>
      <c r="F37" s="56"/>
      <c r="G37" s="56"/>
      <c r="H37" s="56"/>
      <c r="I37" s="56"/>
      <c r="J37" s="71"/>
      <c r="K37" s="71"/>
      <c r="L37" s="71"/>
      <c r="M37" s="72"/>
      <c r="N37" s="73"/>
      <c r="O37" s="78">
        <f t="shared" si="10"/>
        <v>0</v>
      </c>
      <c r="P37" s="75">
        <f t="shared" si="11"/>
        <v>0</v>
      </c>
      <c r="Q37" s="75" t="str">
        <f t="shared" si="2"/>
        <v/>
      </c>
      <c r="R37" s="75" t="str">
        <f t="shared" si="3"/>
        <v/>
      </c>
      <c r="S37" s="75" t="str">
        <f t="shared" si="4"/>
        <v/>
      </c>
      <c r="T37" s="64">
        <f t="shared" si="0"/>
        <v>0</v>
      </c>
      <c r="U37" s="117">
        <f t="shared" si="5"/>
        <v>0</v>
      </c>
      <c r="V37" s="117">
        <f t="shared" si="6"/>
        <v>0</v>
      </c>
      <c r="W37" s="117">
        <f t="shared" si="51"/>
        <v>0</v>
      </c>
      <c r="X37" s="78"/>
      <c r="Y37" s="78"/>
      <c r="Z37" s="78"/>
      <c r="AA37" s="78"/>
      <c r="AB37" s="78"/>
      <c r="AC37" s="118">
        <f t="shared" si="52"/>
        <v>0</v>
      </c>
      <c r="AD37" s="66">
        <f t="shared" si="12"/>
        <v>0</v>
      </c>
      <c r="AE37" s="118"/>
      <c r="AF37" s="66">
        <f t="shared" si="13"/>
        <v>0</v>
      </c>
      <c r="AG37" s="118"/>
      <c r="AH37" s="66">
        <f t="shared" si="14"/>
        <v>0</v>
      </c>
      <c r="AI37" s="118"/>
      <c r="AJ37" s="66">
        <f t="shared" si="15"/>
        <v>0</v>
      </c>
      <c r="AK37" s="118"/>
      <c r="AL37" s="66">
        <f t="shared" si="16"/>
        <v>0</v>
      </c>
      <c r="AM37" s="118"/>
      <c r="AN37" s="66">
        <f t="shared" si="17"/>
        <v>0</v>
      </c>
      <c r="AO37" s="118"/>
      <c r="AP37" s="66">
        <f t="shared" si="18"/>
        <v>0</v>
      </c>
      <c r="AQ37" s="118"/>
      <c r="AR37" s="66">
        <f t="shared" si="19"/>
        <v>0</v>
      </c>
      <c r="AS37" s="118"/>
      <c r="AT37" s="66">
        <f t="shared" si="20"/>
        <v>0</v>
      </c>
      <c r="AU37" s="118"/>
      <c r="AV37" s="66">
        <f t="shared" si="21"/>
        <v>0</v>
      </c>
      <c r="AW37" s="118"/>
      <c r="AX37" s="66">
        <f t="shared" si="22"/>
        <v>0</v>
      </c>
      <c r="AY37" s="118"/>
      <c r="AZ37" s="66">
        <f t="shared" si="23"/>
        <v>0</v>
      </c>
      <c r="BA37" s="118"/>
      <c r="BB37" s="66">
        <f t="shared" si="24"/>
        <v>0</v>
      </c>
      <c r="BC37" s="118"/>
      <c r="BD37" s="66">
        <f t="shared" si="25"/>
        <v>0</v>
      </c>
      <c r="BE37" s="118"/>
      <c r="BF37" s="66">
        <f t="shared" si="26"/>
        <v>0</v>
      </c>
      <c r="BG37" s="118"/>
      <c r="BH37" s="66">
        <f t="shared" si="27"/>
        <v>0</v>
      </c>
      <c r="BI37" s="118"/>
      <c r="BJ37" s="66">
        <f t="shared" si="28"/>
        <v>0</v>
      </c>
      <c r="BK37" s="118"/>
      <c r="BL37" s="66">
        <f t="shared" si="29"/>
        <v>0</v>
      </c>
      <c r="BM37" s="118"/>
      <c r="BN37" s="66">
        <f t="shared" si="30"/>
        <v>0</v>
      </c>
      <c r="BO37" s="118"/>
      <c r="BP37" s="66">
        <f t="shared" si="31"/>
        <v>0</v>
      </c>
      <c r="BQ37" s="118"/>
      <c r="BR37" s="66">
        <f t="shared" si="32"/>
        <v>0</v>
      </c>
      <c r="BS37" s="118"/>
      <c r="BT37" s="66">
        <f t="shared" si="33"/>
        <v>0</v>
      </c>
      <c r="BU37" s="118"/>
      <c r="BV37" s="66">
        <f t="shared" si="34"/>
        <v>0</v>
      </c>
      <c r="BW37" s="118"/>
      <c r="BX37" s="66">
        <f t="shared" si="35"/>
        <v>0</v>
      </c>
      <c r="BY37" s="118"/>
      <c r="BZ37" s="66">
        <f t="shared" si="36"/>
        <v>0</v>
      </c>
      <c r="CA37" s="118"/>
      <c r="CB37" s="66">
        <f t="shared" si="37"/>
        <v>0</v>
      </c>
      <c r="CC37" s="118"/>
      <c r="CD37" s="66">
        <f t="shared" si="38"/>
        <v>0</v>
      </c>
      <c r="CE37" s="118"/>
      <c r="CF37" s="66">
        <f t="shared" si="39"/>
        <v>0</v>
      </c>
      <c r="CG37" s="118"/>
      <c r="CH37" s="66">
        <f t="shared" si="40"/>
        <v>0</v>
      </c>
      <c r="CI37" s="118"/>
      <c r="CJ37" s="66">
        <f t="shared" si="41"/>
        <v>0</v>
      </c>
      <c r="CK37" s="118"/>
      <c r="CL37" s="66">
        <f t="shared" si="42"/>
        <v>0</v>
      </c>
      <c r="CM37" s="118"/>
      <c r="CN37" s="66">
        <f t="shared" si="43"/>
        <v>0</v>
      </c>
      <c r="CO37" s="118"/>
      <c r="CP37" s="66">
        <f t="shared" si="44"/>
        <v>0</v>
      </c>
      <c r="CQ37" s="118"/>
      <c r="CR37" s="66">
        <f t="shared" si="45"/>
        <v>0</v>
      </c>
      <c r="CS37" s="118"/>
      <c r="CT37" s="66">
        <f t="shared" si="46"/>
        <v>0</v>
      </c>
      <c r="CU37" s="118"/>
      <c r="CV37" s="66">
        <f t="shared" si="47"/>
        <v>0</v>
      </c>
      <c r="CW37" s="118"/>
      <c r="CX37" s="66">
        <f t="shared" si="48"/>
        <v>0</v>
      </c>
      <c r="CY37" s="118"/>
      <c r="CZ37" s="66">
        <f t="shared" si="49"/>
        <v>0</v>
      </c>
      <c r="DA37" s="67" t="str">
        <f t="shared" si="53"/>
        <v/>
      </c>
    </row>
    <row r="38" spans="1:105" ht="13.5" x14ac:dyDescent="0.2">
      <c r="A38" s="52">
        <f t="shared" si="50"/>
        <v>31</v>
      </c>
      <c r="B38" s="53"/>
      <c r="C38" s="113"/>
      <c r="D38" s="114"/>
      <c r="E38" s="115"/>
      <c r="F38" s="56"/>
      <c r="G38" s="56"/>
      <c r="H38" s="56"/>
      <c r="I38" s="56"/>
      <c r="J38" s="71"/>
      <c r="K38" s="71"/>
      <c r="L38" s="71"/>
      <c r="M38" s="72"/>
      <c r="N38" s="73"/>
      <c r="O38" s="78">
        <f t="shared" si="10"/>
        <v>0</v>
      </c>
      <c r="P38" s="75">
        <f t="shared" si="11"/>
        <v>0</v>
      </c>
      <c r="Q38" s="75" t="str">
        <f t="shared" si="2"/>
        <v/>
      </c>
      <c r="R38" s="75" t="str">
        <f t="shared" si="3"/>
        <v/>
      </c>
      <c r="S38" s="75" t="str">
        <f t="shared" si="4"/>
        <v/>
      </c>
      <c r="T38" s="64">
        <f t="shared" si="0"/>
        <v>0</v>
      </c>
      <c r="U38" s="117">
        <f t="shared" si="5"/>
        <v>0</v>
      </c>
      <c r="V38" s="117">
        <f t="shared" si="6"/>
        <v>0</v>
      </c>
      <c r="W38" s="117">
        <f t="shared" si="51"/>
        <v>0</v>
      </c>
      <c r="X38" s="78"/>
      <c r="Y38" s="78"/>
      <c r="Z38" s="78"/>
      <c r="AA38" s="78"/>
      <c r="AB38" s="78"/>
      <c r="AC38" s="118">
        <f t="shared" si="52"/>
        <v>0</v>
      </c>
      <c r="AD38" s="66">
        <f t="shared" si="12"/>
        <v>0</v>
      </c>
      <c r="AE38" s="118"/>
      <c r="AF38" s="66">
        <f t="shared" si="13"/>
        <v>0</v>
      </c>
      <c r="AG38" s="118"/>
      <c r="AH38" s="66">
        <f t="shared" si="14"/>
        <v>0</v>
      </c>
      <c r="AI38" s="118"/>
      <c r="AJ38" s="66">
        <f t="shared" si="15"/>
        <v>0</v>
      </c>
      <c r="AK38" s="118"/>
      <c r="AL38" s="66">
        <f t="shared" si="16"/>
        <v>0</v>
      </c>
      <c r="AM38" s="118"/>
      <c r="AN38" s="66">
        <f t="shared" si="17"/>
        <v>0</v>
      </c>
      <c r="AO38" s="118"/>
      <c r="AP38" s="66">
        <f t="shared" si="18"/>
        <v>0</v>
      </c>
      <c r="AQ38" s="118"/>
      <c r="AR38" s="66">
        <f t="shared" si="19"/>
        <v>0</v>
      </c>
      <c r="AS38" s="118"/>
      <c r="AT38" s="66">
        <f t="shared" si="20"/>
        <v>0</v>
      </c>
      <c r="AU38" s="118"/>
      <c r="AV38" s="66">
        <f t="shared" si="21"/>
        <v>0</v>
      </c>
      <c r="AW38" s="118"/>
      <c r="AX38" s="66">
        <f t="shared" si="22"/>
        <v>0</v>
      </c>
      <c r="AY38" s="118"/>
      <c r="AZ38" s="66">
        <f t="shared" si="23"/>
        <v>0</v>
      </c>
      <c r="BA38" s="118"/>
      <c r="BB38" s="66">
        <f t="shared" si="24"/>
        <v>0</v>
      </c>
      <c r="BC38" s="118"/>
      <c r="BD38" s="66">
        <f t="shared" si="25"/>
        <v>0</v>
      </c>
      <c r="BE38" s="118"/>
      <c r="BF38" s="66">
        <f t="shared" si="26"/>
        <v>0</v>
      </c>
      <c r="BG38" s="118"/>
      <c r="BH38" s="66">
        <f t="shared" si="27"/>
        <v>0</v>
      </c>
      <c r="BI38" s="118"/>
      <c r="BJ38" s="66">
        <f t="shared" si="28"/>
        <v>0</v>
      </c>
      <c r="BK38" s="118"/>
      <c r="BL38" s="66">
        <f t="shared" si="29"/>
        <v>0</v>
      </c>
      <c r="BM38" s="118"/>
      <c r="BN38" s="66">
        <f t="shared" si="30"/>
        <v>0</v>
      </c>
      <c r="BO38" s="118"/>
      <c r="BP38" s="66">
        <f t="shared" si="31"/>
        <v>0</v>
      </c>
      <c r="BQ38" s="118"/>
      <c r="BR38" s="66">
        <f t="shared" si="32"/>
        <v>0</v>
      </c>
      <c r="BS38" s="118"/>
      <c r="BT38" s="66">
        <f t="shared" si="33"/>
        <v>0</v>
      </c>
      <c r="BU38" s="118"/>
      <c r="BV38" s="66">
        <f t="shared" si="34"/>
        <v>0</v>
      </c>
      <c r="BW38" s="118"/>
      <c r="BX38" s="66">
        <f t="shared" si="35"/>
        <v>0</v>
      </c>
      <c r="BY38" s="118"/>
      <c r="BZ38" s="66">
        <f t="shared" si="36"/>
        <v>0</v>
      </c>
      <c r="CA38" s="118"/>
      <c r="CB38" s="66">
        <f t="shared" si="37"/>
        <v>0</v>
      </c>
      <c r="CC38" s="118"/>
      <c r="CD38" s="66">
        <f t="shared" si="38"/>
        <v>0</v>
      </c>
      <c r="CE38" s="118"/>
      <c r="CF38" s="66">
        <f t="shared" si="39"/>
        <v>0</v>
      </c>
      <c r="CG38" s="118"/>
      <c r="CH38" s="66">
        <f t="shared" si="40"/>
        <v>0</v>
      </c>
      <c r="CI38" s="118"/>
      <c r="CJ38" s="66">
        <f t="shared" si="41"/>
        <v>0</v>
      </c>
      <c r="CK38" s="118"/>
      <c r="CL38" s="66">
        <f t="shared" si="42"/>
        <v>0</v>
      </c>
      <c r="CM38" s="118"/>
      <c r="CN38" s="66">
        <f t="shared" si="43"/>
        <v>0</v>
      </c>
      <c r="CO38" s="118"/>
      <c r="CP38" s="66">
        <f t="shared" si="44"/>
        <v>0</v>
      </c>
      <c r="CQ38" s="118"/>
      <c r="CR38" s="66">
        <f t="shared" si="45"/>
        <v>0</v>
      </c>
      <c r="CS38" s="118"/>
      <c r="CT38" s="66">
        <f t="shared" si="46"/>
        <v>0</v>
      </c>
      <c r="CU38" s="118"/>
      <c r="CV38" s="66">
        <f t="shared" si="47"/>
        <v>0</v>
      </c>
      <c r="CW38" s="118"/>
      <c r="CX38" s="66">
        <f t="shared" si="48"/>
        <v>0</v>
      </c>
      <c r="CY38" s="118"/>
      <c r="CZ38" s="66">
        <f t="shared" si="49"/>
        <v>0</v>
      </c>
      <c r="DA38" s="67" t="str">
        <f t="shared" si="53"/>
        <v/>
      </c>
    </row>
    <row r="39" spans="1:105" ht="13.5" x14ac:dyDescent="0.2">
      <c r="A39" s="52">
        <f t="shared" si="50"/>
        <v>32</v>
      </c>
      <c r="B39" s="53"/>
      <c r="C39" s="113"/>
      <c r="D39" s="114"/>
      <c r="E39" s="115"/>
      <c r="F39" s="56"/>
      <c r="G39" s="56"/>
      <c r="H39" s="56"/>
      <c r="I39" s="56"/>
      <c r="J39" s="71"/>
      <c r="K39" s="71"/>
      <c r="L39" s="71"/>
      <c r="M39" s="72"/>
      <c r="N39" s="73"/>
      <c r="O39" s="78">
        <f t="shared" si="10"/>
        <v>0</v>
      </c>
      <c r="P39" s="75">
        <f t="shared" si="11"/>
        <v>0</v>
      </c>
      <c r="Q39" s="75" t="str">
        <f t="shared" si="2"/>
        <v/>
      </c>
      <c r="R39" s="75" t="str">
        <f t="shared" si="3"/>
        <v/>
      </c>
      <c r="S39" s="75" t="str">
        <f t="shared" si="4"/>
        <v/>
      </c>
      <c r="T39" s="64">
        <f t="shared" si="0"/>
        <v>0</v>
      </c>
      <c r="U39" s="117">
        <f t="shared" si="5"/>
        <v>0</v>
      </c>
      <c r="V39" s="117">
        <f t="shared" si="6"/>
        <v>0</v>
      </c>
      <c r="W39" s="117">
        <f t="shared" si="51"/>
        <v>0</v>
      </c>
      <c r="X39" s="78"/>
      <c r="Y39" s="78"/>
      <c r="Z39" s="78"/>
      <c r="AA39" s="78"/>
      <c r="AB39" s="78"/>
      <c r="AC39" s="118">
        <f t="shared" si="52"/>
        <v>0</v>
      </c>
      <c r="AD39" s="66">
        <f t="shared" si="12"/>
        <v>0</v>
      </c>
      <c r="AE39" s="118"/>
      <c r="AF39" s="66">
        <f t="shared" si="13"/>
        <v>0</v>
      </c>
      <c r="AG39" s="118"/>
      <c r="AH39" s="66">
        <f t="shared" si="14"/>
        <v>0</v>
      </c>
      <c r="AI39" s="118"/>
      <c r="AJ39" s="66">
        <f t="shared" si="15"/>
        <v>0</v>
      </c>
      <c r="AK39" s="118"/>
      <c r="AL39" s="66">
        <f t="shared" si="16"/>
        <v>0</v>
      </c>
      <c r="AM39" s="118"/>
      <c r="AN39" s="66">
        <f t="shared" si="17"/>
        <v>0</v>
      </c>
      <c r="AO39" s="118"/>
      <c r="AP39" s="66">
        <f t="shared" si="18"/>
        <v>0</v>
      </c>
      <c r="AQ39" s="118"/>
      <c r="AR39" s="66">
        <f t="shared" si="19"/>
        <v>0</v>
      </c>
      <c r="AS39" s="118"/>
      <c r="AT39" s="66">
        <f t="shared" si="20"/>
        <v>0</v>
      </c>
      <c r="AU39" s="118"/>
      <c r="AV39" s="66">
        <f t="shared" si="21"/>
        <v>0</v>
      </c>
      <c r="AW39" s="118"/>
      <c r="AX39" s="66">
        <f t="shared" si="22"/>
        <v>0</v>
      </c>
      <c r="AY39" s="118"/>
      <c r="AZ39" s="66">
        <f t="shared" si="23"/>
        <v>0</v>
      </c>
      <c r="BA39" s="118"/>
      <c r="BB39" s="66">
        <f t="shared" si="24"/>
        <v>0</v>
      </c>
      <c r="BC39" s="118"/>
      <c r="BD39" s="66">
        <f t="shared" si="25"/>
        <v>0</v>
      </c>
      <c r="BE39" s="118"/>
      <c r="BF39" s="66">
        <f t="shared" si="26"/>
        <v>0</v>
      </c>
      <c r="BG39" s="118"/>
      <c r="BH39" s="66">
        <f t="shared" si="27"/>
        <v>0</v>
      </c>
      <c r="BI39" s="118"/>
      <c r="BJ39" s="66">
        <f t="shared" si="28"/>
        <v>0</v>
      </c>
      <c r="BK39" s="118"/>
      <c r="BL39" s="66">
        <f t="shared" si="29"/>
        <v>0</v>
      </c>
      <c r="BM39" s="118"/>
      <c r="BN39" s="66">
        <f t="shared" si="30"/>
        <v>0</v>
      </c>
      <c r="BO39" s="118"/>
      <c r="BP39" s="66">
        <f t="shared" si="31"/>
        <v>0</v>
      </c>
      <c r="BQ39" s="118"/>
      <c r="BR39" s="66">
        <f t="shared" si="32"/>
        <v>0</v>
      </c>
      <c r="BS39" s="118"/>
      <c r="BT39" s="66">
        <f t="shared" si="33"/>
        <v>0</v>
      </c>
      <c r="BU39" s="118"/>
      <c r="BV39" s="66">
        <f t="shared" si="34"/>
        <v>0</v>
      </c>
      <c r="BW39" s="118"/>
      <c r="BX39" s="66">
        <f t="shared" si="35"/>
        <v>0</v>
      </c>
      <c r="BY39" s="118"/>
      <c r="BZ39" s="66">
        <f t="shared" si="36"/>
        <v>0</v>
      </c>
      <c r="CA39" s="118"/>
      <c r="CB39" s="66">
        <f t="shared" si="37"/>
        <v>0</v>
      </c>
      <c r="CC39" s="118"/>
      <c r="CD39" s="66">
        <f t="shared" si="38"/>
        <v>0</v>
      </c>
      <c r="CE39" s="118"/>
      <c r="CF39" s="66">
        <f t="shared" si="39"/>
        <v>0</v>
      </c>
      <c r="CG39" s="118"/>
      <c r="CH39" s="66">
        <f t="shared" si="40"/>
        <v>0</v>
      </c>
      <c r="CI39" s="118"/>
      <c r="CJ39" s="66">
        <f t="shared" si="41"/>
        <v>0</v>
      </c>
      <c r="CK39" s="118"/>
      <c r="CL39" s="66">
        <f t="shared" si="42"/>
        <v>0</v>
      </c>
      <c r="CM39" s="118"/>
      <c r="CN39" s="66">
        <f t="shared" si="43"/>
        <v>0</v>
      </c>
      <c r="CO39" s="118"/>
      <c r="CP39" s="66">
        <f t="shared" si="44"/>
        <v>0</v>
      </c>
      <c r="CQ39" s="118"/>
      <c r="CR39" s="66">
        <f t="shared" si="45"/>
        <v>0</v>
      </c>
      <c r="CS39" s="118"/>
      <c r="CT39" s="66">
        <f t="shared" si="46"/>
        <v>0</v>
      </c>
      <c r="CU39" s="118"/>
      <c r="CV39" s="66">
        <f t="shared" si="47"/>
        <v>0</v>
      </c>
      <c r="CW39" s="118"/>
      <c r="CX39" s="66">
        <f t="shared" si="48"/>
        <v>0</v>
      </c>
      <c r="CY39" s="118"/>
      <c r="CZ39" s="66">
        <f t="shared" si="49"/>
        <v>0</v>
      </c>
      <c r="DA39" s="67" t="str">
        <f t="shared" si="53"/>
        <v/>
      </c>
    </row>
    <row r="40" spans="1:105" ht="13.5" x14ac:dyDescent="0.2">
      <c r="A40" s="52">
        <f t="shared" si="50"/>
        <v>33</v>
      </c>
      <c r="B40" s="53"/>
      <c r="C40" s="113"/>
      <c r="D40" s="114"/>
      <c r="E40" s="115"/>
      <c r="F40" s="56"/>
      <c r="G40" s="56"/>
      <c r="H40" s="56"/>
      <c r="I40" s="56"/>
      <c r="J40" s="71"/>
      <c r="K40" s="71"/>
      <c r="L40" s="71"/>
      <c r="M40" s="72"/>
      <c r="N40" s="73"/>
      <c r="O40" s="78">
        <f t="shared" si="10"/>
        <v>0</v>
      </c>
      <c r="P40" s="75">
        <f t="shared" si="11"/>
        <v>0</v>
      </c>
      <c r="Q40" s="75" t="str">
        <f t="shared" si="2"/>
        <v/>
      </c>
      <c r="R40" s="75" t="str">
        <f t="shared" si="3"/>
        <v/>
      </c>
      <c r="S40" s="75" t="str">
        <f t="shared" si="4"/>
        <v/>
      </c>
      <c r="T40" s="64">
        <f t="shared" si="0"/>
        <v>0</v>
      </c>
      <c r="U40" s="117">
        <f t="shared" si="5"/>
        <v>0</v>
      </c>
      <c r="V40" s="117">
        <f t="shared" si="6"/>
        <v>0</v>
      </c>
      <c r="W40" s="117">
        <f t="shared" si="51"/>
        <v>0</v>
      </c>
      <c r="X40" s="78"/>
      <c r="Y40" s="78"/>
      <c r="Z40" s="78"/>
      <c r="AA40" s="78"/>
      <c r="AB40" s="78"/>
      <c r="AC40" s="118">
        <f t="shared" si="52"/>
        <v>0</v>
      </c>
      <c r="AD40" s="66">
        <f t="shared" si="12"/>
        <v>0</v>
      </c>
      <c r="AE40" s="118"/>
      <c r="AF40" s="66">
        <f t="shared" si="13"/>
        <v>0</v>
      </c>
      <c r="AG40" s="118"/>
      <c r="AH40" s="66">
        <f t="shared" si="14"/>
        <v>0</v>
      </c>
      <c r="AI40" s="118"/>
      <c r="AJ40" s="66">
        <f t="shared" si="15"/>
        <v>0</v>
      </c>
      <c r="AK40" s="118"/>
      <c r="AL40" s="66">
        <f t="shared" si="16"/>
        <v>0</v>
      </c>
      <c r="AM40" s="118"/>
      <c r="AN40" s="66">
        <f t="shared" si="17"/>
        <v>0</v>
      </c>
      <c r="AO40" s="118"/>
      <c r="AP40" s="66">
        <f t="shared" si="18"/>
        <v>0</v>
      </c>
      <c r="AQ40" s="118"/>
      <c r="AR40" s="66">
        <f t="shared" si="19"/>
        <v>0</v>
      </c>
      <c r="AS40" s="118"/>
      <c r="AT40" s="66">
        <f t="shared" si="20"/>
        <v>0</v>
      </c>
      <c r="AU40" s="118"/>
      <c r="AV40" s="66">
        <f t="shared" si="21"/>
        <v>0</v>
      </c>
      <c r="AW40" s="118"/>
      <c r="AX40" s="66">
        <f t="shared" si="22"/>
        <v>0</v>
      </c>
      <c r="AY40" s="118"/>
      <c r="AZ40" s="66">
        <f t="shared" si="23"/>
        <v>0</v>
      </c>
      <c r="BA40" s="118"/>
      <c r="BB40" s="66">
        <f t="shared" si="24"/>
        <v>0</v>
      </c>
      <c r="BC40" s="118"/>
      <c r="BD40" s="66">
        <f t="shared" si="25"/>
        <v>0</v>
      </c>
      <c r="BE40" s="118"/>
      <c r="BF40" s="66">
        <f t="shared" si="26"/>
        <v>0</v>
      </c>
      <c r="BG40" s="118"/>
      <c r="BH40" s="66">
        <f t="shared" si="27"/>
        <v>0</v>
      </c>
      <c r="BI40" s="118"/>
      <c r="BJ40" s="66">
        <f t="shared" si="28"/>
        <v>0</v>
      </c>
      <c r="BK40" s="118"/>
      <c r="BL40" s="66">
        <f t="shared" si="29"/>
        <v>0</v>
      </c>
      <c r="BM40" s="118"/>
      <c r="BN40" s="66">
        <f t="shared" si="30"/>
        <v>0</v>
      </c>
      <c r="BO40" s="118"/>
      <c r="BP40" s="66">
        <f t="shared" si="31"/>
        <v>0</v>
      </c>
      <c r="BQ40" s="118"/>
      <c r="BR40" s="66">
        <f t="shared" si="32"/>
        <v>0</v>
      </c>
      <c r="BS40" s="118"/>
      <c r="BT40" s="66">
        <f t="shared" si="33"/>
        <v>0</v>
      </c>
      <c r="BU40" s="118"/>
      <c r="BV40" s="66">
        <f t="shared" si="34"/>
        <v>0</v>
      </c>
      <c r="BW40" s="118"/>
      <c r="BX40" s="66">
        <f t="shared" si="35"/>
        <v>0</v>
      </c>
      <c r="BY40" s="118"/>
      <c r="BZ40" s="66">
        <f t="shared" si="36"/>
        <v>0</v>
      </c>
      <c r="CA40" s="118"/>
      <c r="CB40" s="66">
        <f t="shared" si="37"/>
        <v>0</v>
      </c>
      <c r="CC40" s="118"/>
      <c r="CD40" s="66">
        <f t="shared" si="38"/>
        <v>0</v>
      </c>
      <c r="CE40" s="118"/>
      <c r="CF40" s="66">
        <f t="shared" si="39"/>
        <v>0</v>
      </c>
      <c r="CG40" s="118"/>
      <c r="CH40" s="66">
        <f t="shared" si="40"/>
        <v>0</v>
      </c>
      <c r="CI40" s="118"/>
      <c r="CJ40" s="66">
        <f t="shared" si="41"/>
        <v>0</v>
      </c>
      <c r="CK40" s="118"/>
      <c r="CL40" s="66">
        <f t="shared" si="42"/>
        <v>0</v>
      </c>
      <c r="CM40" s="118"/>
      <c r="CN40" s="66">
        <f t="shared" si="43"/>
        <v>0</v>
      </c>
      <c r="CO40" s="118"/>
      <c r="CP40" s="66">
        <f t="shared" si="44"/>
        <v>0</v>
      </c>
      <c r="CQ40" s="118"/>
      <c r="CR40" s="66">
        <f t="shared" si="45"/>
        <v>0</v>
      </c>
      <c r="CS40" s="118"/>
      <c r="CT40" s="66">
        <f t="shared" si="46"/>
        <v>0</v>
      </c>
      <c r="CU40" s="118"/>
      <c r="CV40" s="66">
        <f t="shared" si="47"/>
        <v>0</v>
      </c>
      <c r="CW40" s="118"/>
      <c r="CX40" s="66">
        <f t="shared" si="48"/>
        <v>0</v>
      </c>
      <c r="CY40" s="118"/>
      <c r="CZ40" s="66">
        <f t="shared" si="49"/>
        <v>0</v>
      </c>
      <c r="DA40" s="67" t="str">
        <f t="shared" si="53"/>
        <v/>
      </c>
    </row>
    <row r="41" spans="1:105" ht="13.5" x14ac:dyDescent="0.2">
      <c r="A41" s="52">
        <f t="shared" si="50"/>
        <v>34</v>
      </c>
      <c r="B41" s="53"/>
      <c r="C41" s="113"/>
      <c r="D41" s="114"/>
      <c r="E41" s="115"/>
      <c r="F41" s="56"/>
      <c r="G41" s="56"/>
      <c r="H41" s="56"/>
      <c r="I41" s="56"/>
      <c r="J41" s="71"/>
      <c r="K41" s="71"/>
      <c r="L41" s="71"/>
      <c r="M41" s="72"/>
      <c r="N41" s="73"/>
      <c r="O41" s="78">
        <f t="shared" si="10"/>
        <v>0</v>
      </c>
      <c r="P41" s="75">
        <f t="shared" si="11"/>
        <v>0</v>
      </c>
      <c r="Q41" s="75" t="str">
        <f t="shared" si="2"/>
        <v/>
      </c>
      <c r="R41" s="75" t="str">
        <f t="shared" si="3"/>
        <v/>
      </c>
      <c r="S41" s="75" t="str">
        <f t="shared" si="4"/>
        <v/>
      </c>
      <c r="T41" s="64">
        <f t="shared" si="0"/>
        <v>0</v>
      </c>
      <c r="U41" s="117">
        <f t="shared" si="5"/>
        <v>0</v>
      </c>
      <c r="V41" s="117">
        <f t="shared" si="6"/>
        <v>0</v>
      </c>
      <c r="W41" s="117">
        <f t="shared" si="51"/>
        <v>0</v>
      </c>
      <c r="X41" s="78"/>
      <c r="Y41" s="78"/>
      <c r="Z41" s="78"/>
      <c r="AA41" s="78"/>
      <c r="AB41" s="78"/>
      <c r="AC41" s="118">
        <f t="shared" si="52"/>
        <v>0</v>
      </c>
      <c r="AD41" s="66">
        <f t="shared" si="12"/>
        <v>0</v>
      </c>
      <c r="AE41" s="118"/>
      <c r="AF41" s="66">
        <f t="shared" si="13"/>
        <v>0</v>
      </c>
      <c r="AG41" s="118"/>
      <c r="AH41" s="66">
        <f t="shared" si="14"/>
        <v>0</v>
      </c>
      <c r="AI41" s="118"/>
      <c r="AJ41" s="66">
        <f t="shared" si="15"/>
        <v>0</v>
      </c>
      <c r="AK41" s="118"/>
      <c r="AL41" s="66">
        <f t="shared" si="16"/>
        <v>0</v>
      </c>
      <c r="AM41" s="118"/>
      <c r="AN41" s="66">
        <f t="shared" si="17"/>
        <v>0</v>
      </c>
      <c r="AO41" s="118"/>
      <c r="AP41" s="66">
        <f t="shared" si="18"/>
        <v>0</v>
      </c>
      <c r="AQ41" s="118"/>
      <c r="AR41" s="66">
        <f t="shared" si="19"/>
        <v>0</v>
      </c>
      <c r="AS41" s="118"/>
      <c r="AT41" s="66">
        <f t="shared" si="20"/>
        <v>0</v>
      </c>
      <c r="AU41" s="118"/>
      <c r="AV41" s="66">
        <f t="shared" si="21"/>
        <v>0</v>
      </c>
      <c r="AW41" s="118"/>
      <c r="AX41" s="66">
        <f t="shared" si="22"/>
        <v>0</v>
      </c>
      <c r="AY41" s="118"/>
      <c r="AZ41" s="66">
        <f t="shared" si="23"/>
        <v>0</v>
      </c>
      <c r="BA41" s="118"/>
      <c r="BB41" s="66">
        <f t="shared" si="24"/>
        <v>0</v>
      </c>
      <c r="BC41" s="118"/>
      <c r="BD41" s="66">
        <f t="shared" si="25"/>
        <v>0</v>
      </c>
      <c r="BE41" s="118"/>
      <c r="BF41" s="66">
        <f t="shared" si="26"/>
        <v>0</v>
      </c>
      <c r="BG41" s="118"/>
      <c r="BH41" s="66">
        <f t="shared" si="27"/>
        <v>0</v>
      </c>
      <c r="BI41" s="118"/>
      <c r="BJ41" s="66">
        <f t="shared" si="28"/>
        <v>0</v>
      </c>
      <c r="BK41" s="118"/>
      <c r="BL41" s="66">
        <f t="shared" si="29"/>
        <v>0</v>
      </c>
      <c r="BM41" s="118"/>
      <c r="BN41" s="66">
        <f t="shared" si="30"/>
        <v>0</v>
      </c>
      <c r="BO41" s="118"/>
      <c r="BP41" s="66">
        <f t="shared" si="31"/>
        <v>0</v>
      </c>
      <c r="BQ41" s="118"/>
      <c r="BR41" s="66">
        <f t="shared" si="32"/>
        <v>0</v>
      </c>
      <c r="BS41" s="118"/>
      <c r="BT41" s="66">
        <f t="shared" si="33"/>
        <v>0</v>
      </c>
      <c r="BU41" s="118"/>
      <c r="BV41" s="66">
        <f t="shared" si="34"/>
        <v>0</v>
      </c>
      <c r="BW41" s="118"/>
      <c r="BX41" s="66">
        <f t="shared" si="35"/>
        <v>0</v>
      </c>
      <c r="BY41" s="118"/>
      <c r="BZ41" s="66">
        <f t="shared" si="36"/>
        <v>0</v>
      </c>
      <c r="CA41" s="118"/>
      <c r="CB41" s="66">
        <f t="shared" si="37"/>
        <v>0</v>
      </c>
      <c r="CC41" s="118"/>
      <c r="CD41" s="66">
        <f t="shared" si="38"/>
        <v>0</v>
      </c>
      <c r="CE41" s="118"/>
      <c r="CF41" s="66">
        <f t="shared" si="39"/>
        <v>0</v>
      </c>
      <c r="CG41" s="118"/>
      <c r="CH41" s="66">
        <f t="shared" si="40"/>
        <v>0</v>
      </c>
      <c r="CI41" s="118"/>
      <c r="CJ41" s="66">
        <f t="shared" si="41"/>
        <v>0</v>
      </c>
      <c r="CK41" s="118"/>
      <c r="CL41" s="66">
        <f t="shared" si="42"/>
        <v>0</v>
      </c>
      <c r="CM41" s="118"/>
      <c r="CN41" s="66">
        <f t="shared" si="43"/>
        <v>0</v>
      </c>
      <c r="CO41" s="118"/>
      <c r="CP41" s="66">
        <f t="shared" si="44"/>
        <v>0</v>
      </c>
      <c r="CQ41" s="118"/>
      <c r="CR41" s="66">
        <f t="shared" si="45"/>
        <v>0</v>
      </c>
      <c r="CS41" s="118"/>
      <c r="CT41" s="66">
        <f t="shared" si="46"/>
        <v>0</v>
      </c>
      <c r="CU41" s="118"/>
      <c r="CV41" s="66">
        <f t="shared" si="47"/>
        <v>0</v>
      </c>
      <c r="CW41" s="118"/>
      <c r="CX41" s="66">
        <f t="shared" si="48"/>
        <v>0</v>
      </c>
      <c r="CY41" s="118"/>
      <c r="CZ41" s="66">
        <f t="shared" si="49"/>
        <v>0</v>
      </c>
      <c r="DA41" s="67" t="str">
        <f t="shared" si="53"/>
        <v/>
      </c>
    </row>
    <row r="42" spans="1:105" ht="13.5" x14ac:dyDescent="0.2">
      <c r="A42" s="52">
        <f t="shared" si="50"/>
        <v>35</v>
      </c>
      <c r="B42" s="53"/>
      <c r="C42" s="113"/>
      <c r="D42" s="114"/>
      <c r="E42" s="115"/>
      <c r="F42" s="56"/>
      <c r="G42" s="56"/>
      <c r="H42" s="56"/>
      <c r="I42" s="56"/>
      <c r="J42" s="71"/>
      <c r="K42" s="71"/>
      <c r="L42" s="71"/>
      <c r="M42" s="72"/>
      <c r="N42" s="73"/>
      <c r="O42" s="78">
        <f t="shared" si="10"/>
        <v>0</v>
      </c>
      <c r="P42" s="75">
        <f t="shared" si="11"/>
        <v>0</v>
      </c>
      <c r="Q42" s="75" t="str">
        <f t="shared" si="2"/>
        <v/>
      </c>
      <c r="R42" s="75" t="str">
        <f t="shared" si="3"/>
        <v/>
      </c>
      <c r="S42" s="75" t="str">
        <f t="shared" si="4"/>
        <v/>
      </c>
      <c r="T42" s="64">
        <f t="shared" si="0"/>
        <v>0</v>
      </c>
      <c r="U42" s="117">
        <f t="shared" si="5"/>
        <v>0</v>
      </c>
      <c r="V42" s="117">
        <f t="shared" si="6"/>
        <v>0</v>
      </c>
      <c r="W42" s="117">
        <f t="shared" si="51"/>
        <v>0</v>
      </c>
      <c r="X42" s="78"/>
      <c r="Y42" s="78"/>
      <c r="Z42" s="78"/>
      <c r="AA42" s="78"/>
      <c r="AB42" s="78"/>
      <c r="AC42" s="118">
        <f t="shared" si="52"/>
        <v>0</v>
      </c>
      <c r="AD42" s="66">
        <f t="shared" si="12"/>
        <v>0</v>
      </c>
      <c r="AE42" s="118"/>
      <c r="AF42" s="66">
        <f t="shared" si="13"/>
        <v>0</v>
      </c>
      <c r="AG42" s="118"/>
      <c r="AH42" s="66">
        <f t="shared" si="14"/>
        <v>0</v>
      </c>
      <c r="AI42" s="118"/>
      <c r="AJ42" s="66">
        <f t="shared" si="15"/>
        <v>0</v>
      </c>
      <c r="AK42" s="118"/>
      <c r="AL42" s="66">
        <f t="shared" si="16"/>
        <v>0</v>
      </c>
      <c r="AM42" s="118"/>
      <c r="AN42" s="66">
        <f t="shared" si="17"/>
        <v>0</v>
      </c>
      <c r="AO42" s="118"/>
      <c r="AP42" s="66">
        <f t="shared" si="18"/>
        <v>0</v>
      </c>
      <c r="AQ42" s="118"/>
      <c r="AR42" s="66">
        <f t="shared" si="19"/>
        <v>0</v>
      </c>
      <c r="AS42" s="118"/>
      <c r="AT42" s="66">
        <f t="shared" si="20"/>
        <v>0</v>
      </c>
      <c r="AU42" s="118"/>
      <c r="AV42" s="66">
        <f t="shared" si="21"/>
        <v>0</v>
      </c>
      <c r="AW42" s="118"/>
      <c r="AX42" s="66">
        <f t="shared" si="22"/>
        <v>0</v>
      </c>
      <c r="AY42" s="118"/>
      <c r="AZ42" s="66">
        <f t="shared" si="23"/>
        <v>0</v>
      </c>
      <c r="BA42" s="118"/>
      <c r="BB42" s="66">
        <f t="shared" si="24"/>
        <v>0</v>
      </c>
      <c r="BC42" s="118"/>
      <c r="BD42" s="66">
        <f t="shared" si="25"/>
        <v>0</v>
      </c>
      <c r="BE42" s="118"/>
      <c r="BF42" s="66">
        <f t="shared" si="26"/>
        <v>0</v>
      </c>
      <c r="BG42" s="118"/>
      <c r="BH42" s="66">
        <f t="shared" si="27"/>
        <v>0</v>
      </c>
      <c r="BI42" s="118"/>
      <c r="BJ42" s="66">
        <f t="shared" si="28"/>
        <v>0</v>
      </c>
      <c r="BK42" s="118"/>
      <c r="BL42" s="66">
        <f t="shared" si="29"/>
        <v>0</v>
      </c>
      <c r="BM42" s="118"/>
      <c r="BN42" s="66">
        <f t="shared" si="30"/>
        <v>0</v>
      </c>
      <c r="BO42" s="118"/>
      <c r="BP42" s="66">
        <f t="shared" si="31"/>
        <v>0</v>
      </c>
      <c r="BQ42" s="118"/>
      <c r="BR42" s="66">
        <f t="shared" si="32"/>
        <v>0</v>
      </c>
      <c r="BS42" s="118"/>
      <c r="BT42" s="66">
        <f t="shared" si="33"/>
        <v>0</v>
      </c>
      <c r="BU42" s="118"/>
      <c r="BV42" s="66">
        <f t="shared" si="34"/>
        <v>0</v>
      </c>
      <c r="BW42" s="118"/>
      <c r="BX42" s="66">
        <f t="shared" si="35"/>
        <v>0</v>
      </c>
      <c r="BY42" s="118"/>
      <c r="BZ42" s="66">
        <f t="shared" si="36"/>
        <v>0</v>
      </c>
      <c r="CA42" s="118"/>
      <c r="CB42" s="66">
        <f t="shared" si="37"/>
        <v>0</v>
      </c>
      <c r="CC42" s="118"/>
      <c r="CD42" s="66">
        <f t="shared" si="38"/>
        <v>0</v>
      </c>
      <c r="CE42" s="118"/>
      <c r="CF42" s="66">
        <f t="shared" si="39"/>
        <v>0</v>
      </c>
      <c r="CG42" s="118"/>
      <c r="CH42" s="66">
        <f t="shared" si="40"/>
        <v>0</v>
      </c>
      <c r="CI42" s="118"/>
      <c r="CJ42" s="66">
        <f t="shared" si="41"/>
        <v>0</v>
      </c>
      <c r="CK42" s="118"/>
      <c r="CL42" s="66">
        <f t="shared" si="42"/>
        <v>0</v>
      </c>
      <c r="CM42" s="118"/>
      <c r="CN42" s="66">
        <f t="shared" si="43"/>
        <v>0</v>
      </c>
      <c r="CO42" s="118"/>
      <c r="CP42" s="66">
        <f t="shared" si="44"/>
        <v>0</v>
      </c>
      <c r="CQ42" s="118"/>
      <c r="CR42" s="66">
        <f t="shared" si="45"/>
        <v>0</v>
      </c>
      <c r="CS42" s="118"/>
      <c r="CT42" s="66">
        <f t="shared" si="46"/>
        <v>0</v>
      </c>
      <c r="CU42" s="118"/>
      <c r="CV42" s="66">
        <f t="shared" si="47"/>
        <v>0</v>
      </c>
      <c r="CW42" s="118"/>
      <c r="CX42" s="66">
        <f t="shared" si="48"/>
        <v>0</v>
      </c>
      <c r="CY42" s="118"/>
      <c r="CZ42" s="66">
        <f t="shared" si="49"/>
        <v>0</v>
      </c>
      <c r="DA42" s="67" t="str">
        <f t="shared" si="53"/>
        <v/>
      </c>
    </row>
    <row r="43" spans="1:105" ht="13.5" x14ac:dyDescent="0.2">
      <c r="A43" s="52">
        <f t="shared" si="50"/>
        <v>36</v>
      </c>
      <c r="B43" s="53"/>
      <c r="C43" s="113"/>
      <c r="D43" s="114"/>
      <c r="E43" s="115"/>
      <c r="F43" s="56"/>
      <c r="G43" s="56"/>
      <c r="H43" s="56"/>
      <c r="I43" s="56"/>
      <c r="J43" s="71"/>
      <c r="K43" s="71"/>
      <c r="L43" s="71"/>
      <c r="M43" s="72"/>
      <c r="N43" s="73"/>
      <c r="O43" s="78">
        <f t="shared" si="10"/>
        <v>0</v>
      </c>
      <c r="P43" s="75">
        <f t="shared" si="11"/>
        <v>0</v>
      </c>
      <c r="Q43" s="75" t="str">
        <f t="shared" si="2"/>
        <v/>
      </c>
      <c r="R43" s="75" t="str">
        <f t="shared" si="3"/>
        <v/>
      </c>
      <c r="S43" s="75" t="str">
        <f t="shared" si="4"/>
        <v/>
      </c>
      <c r="T43" s="64">
        <f t="shared" si="0"/>
        <v>0</v>
      </c>
      <c r="U43" s="117">
        <f t="shared" si="5"/>
        <v>0</v>
      </c>
      <c r="V43" s="117">
        <f t="shared" si="6"/>
        <v>0</v>
      </c>
      <c r="W43" s="117">
        <f t="shared" si="51"/>
        <v>0</v>
      </c>
      <c r="X43" s="78"/>
      <c r="Y43" s="78"/>
      <c r="Z43" s="78"/>
      <c r="AA43" s="78"/>
      <c r="AB43" s="78"/>
      <c r="AC43" s="118">
        <f t="shared" si="52"/>
        <v>0</v>
      </c>
      <c r="AD43" s="66">
        <f t="shared" si="12"/>
        <v>0</v>
      </c>
      <c r="AE43" s="118"/>
      <c r="AF43" s="66">
        <f t="shared" si="13"/>
        <v>0</v>
      </c>
      <c r="AG43" s="118"/>
      <c r="AH43" s="66">
        <f t="shared" si="14"/>
        <v>0</v>
      </c>
      <c r="AI43" s="118"/>
      <c r="AJ43" s="66">
        <f t="shared" si="15"/>
        <v>0</v>
      </c>
      <c r="AK43" s="118"/>
      <c r="AL43" s="66">
        <f t="shared" si="16"/>
        <v>0</v>
      </c>
      <c r="AM43" s="118"/>
      <c r="AN43" s="66">
        <f t="shared" si="17"/>
        <v>0</v>
      </c>
      <c r="AO43" s="118"/>
      <c r="AP43" s="66">
        <f t="shared" si="18"/>
        <v>0</v>
      </c>
      <c r="AQ43" s="118"/>
      <c r="AR43" s="66">
        <f t="shared" si="19"/>
        <v>0</v>
      </c>
      <c r="AS43" s="118"/>
      <c r="AT43" s="66">
        <f t="shared" si="20"/>
        <v>0</v>
      </c>
      <c r="AU43" s="118"/>
      <c r="AV43" s="66">
        <f t="shared" si="21"/>
        <v>0</v>
      </c>
      <c r="AW43" s="118"/>
      <c r="AX43" s="66">
        <f t="shared" si="22"/>
        <v>0</v>
      </c>
      <c r="AY43" s="118"/>
      <c r="AZ43" s="66">
        <f t="shared" si="23"/>
        <v>0</v>
      </c>
      <c r="BA43" s="118"/>
      <c r="BB43" s="66">
        <f t="shared" si="24"/>
        <v>0</v>
      </c>
      <c r="BC43" s="118"/>
      <c r="BD43" s="66">
        <f t="shared" si="25"/>
        <v>0</v>
      </c>
      <c r="BE43" s="118"/>
      <c r="BF43" s="66">
        <f t="shared" si="26"/>
        <v>0</v>
      </c>
      <c r="BG43" s="118"/>
      <c r="BH43" s="66">
        <f t="shared" si="27"/>
        <v>0</v>
      </c>
      <c r="BI43" s="118"/>
      <c r="BJ43" s="66">
        <f t="shared" si="28"/>
        <v>0</v>
      </c>
      <c r="BK43" s="118"/>
      <c r="BL43" s="66">
        <f t="shared" si="29"/>
        <v>0</v>
      </c>
      <c r="BM43" s="118"/>
      <c r="BN43" s="66">
        <f t="shared" si="30"/>
        <v>0</v>
      </c>
      <c r="BO43" s="118"/>
      <c r="BP43" s="66">
        <f t="shared" si="31"/>
        <v>0</v>
      </c>
      <c r="BQ43" s="118"/>
      <c r="BR43" s="66">
        <f t="shared" si="32"/>
        <v>0</v>
      </c>
      <c r="BS43" s="118"/>
      <c r="BT43" s="66">
        <f t="shared" si="33"/>
        <v>0</v>
      </c>
      <c r="BU43" s="118"/>
      <c r="BV43" s="66">
        <f t="shared" si="34"/>
        <v>0</v>
      </c>
      <c r="BW43" s="118"/>
      <c r="BX43" s="66">
        <f t="shared" si="35"/>
        <v>0</v>
      </c>
      <c r="BY43" s="118"/>
      <c r="BZ43" s="66">
        <f t="shared" si="36"/>
        <v>0</v>
      </c>
      <c r="CA43" s="118"/>
      <c r="CB43" s="66">
        <f t="shared" si="37"/>
        <v>0</v>
      </c>
      <c r="CC43" s="118"/>
      <c r="CD43" s="66">
        <f t="shared" si="38"/>
        <v>0</v>
      </c>
      <c r="CE43" s="118"/>
      <c r="CF43" s="66">
        <f t="shared" si="39"/>
        <v>0</v>
      </c>
      <c r="CG43" s="118"/>
      <c r="CH43" s="66">
        <f t="shared" si="40"/>
        <v>0</v>
      </c>
      <c r="CI43" s="118"/>
      <c r="CJ43" s="66">
        <f t="shared" si="41"/>
        <v>0</v>
      </c>
      <c r="CK43" s="118"/>
      <c r="CL43" s="66">
        <f t="shared" si="42"/>
        <v>0</v>
      </c>
      <c r="CM43" s="118"/>
      <c r="CN43" s="66">
        <f t="shared" si="43"/>
        <v>0</v>
      </c>
      <c r="CO43" s="118"/>
      <c r="CP43" s="66">
        <f t="shared" si="44"/>
        <v>0</v>
      </c>
      <c r="CQ43" s="118"/>
      <c r="CR43" s="66">
        <f t="shared" si="45"/>
        <v>0</v>
      </c>
      <c r="CS43" s="118"/>
      <c r="CT43" s="66">
        <f t="shared" si="46"/>
        <v>0</v>
      </c>
      <c r="CU43" s="118"/>
      <c r="CV43" s="66">
        <f t="shared" si="47"/>
        <v>0</v>
      </c>
      <c r="CW43" s="118"/>
      <c r="CX43" s="66">
        <f t="shared" si="48"/>
        <v>0</v>
      </c>
      <c r="CY43" s="118"/>
      <c r="CZ43" s="66">
        <f t="shared" si="49"/>
        <v>0</v>
      </c>
      <c r="DA43" s="67" t="str">
        <f t="shared" si="53"/>
        <v/>
      </c>
    </row>
    <row r="44" spans="1:105" ht="13.5" x14ac:dyDescent="0.2">
      <c r="A44" s="52">
        <f t="shared" si="50"/>
        <v>37</v>
      </c>
      <c r="B44" s="53"/>
      <c r="C44" s="113"/>
      <c r="D44" s="114"/>
      <c r="E44" s="115"/>
      <c r="F44" s="56"/>
      <c r="G44" s="56"/>
      <c r="H44" s="56"/>
      <c r="I44" s="56"/>
      <c r="J44" s="71"/>
      <c r="K44" s="71"/>
      <c r="L44" s="71"/>
      <c r="M44" s="72"/>
      <c r="N44" s="73"/>
      <c r="O44" s="78">
        <f t="shared" si="10"/>
        <v>0</v>
      </c>
      <c r="P44" s="75">
        <f t="shared" si="11"/>
        <v>0</v>
      </c>
      <c r="Q44" s="75" t="str">
        <f t="shared" si="2"/>
        <v/>
      </c>
      <c r="R44" s="75" t="str">
        <f t="shared" si="3"/>
        <v/>
      </c>
      <c r="S44" s="75" t="str">
        <f t="shared" si="4"/>
        <v/>
      </c>
      <c r="T44" s="64">
        <f t="shared" si="0"/>
        <v>0</v>
      </c>
      <c r="U44" s="117">
        <f t="shared" si="5"/>
        <v>0</v>
      </c>
      <c r="V44" s="117">
        <f t="shared" si="6"/>
        <v>0</v>
      </c>
      <c r="W44" s="117">
        <f t="shared" si="51"/>
        <v>0</v>
      </c>
      <c r="X44" s="78"/>
      <c r="Y44" s="78"/>
      <c r="Z44" s="78"/>
      <c r="AA44" s="78"/>
      <c r="AB44" s="78"/>
      <c r="AC44" s="118">
        <f t="shared" si="52"/>
        <v>0</v>
      </c>
      <c r="AD44" s="66">
        <f t="shared" si="12"/>
        <v>0</v>
      </c>
      <c r="AE44" s="118"/>
      <c r="AF44" s="66">
        <f t="shared" si="13"/>
        <v>0</v>
      </c>
      <c r="AG44" s="118"/>
      <c r="AH44" s="66">
        <f t="shared" si="14"/>
        <v>0</v>
      </c>
      <c r="AI44" s="118"/>
      <c r="AJ44" s="66">
        <f t="shared" si="15"/>
        <v>0</v>
      </c>
      <c r="AK44" s="118"/>
      <c r="AL44" s="66">
        <f t="shared" si="16"/>
        <v>0</v>
      </c>
      <c r="AM44" s="118"/>
      <c r="AN44" s="66">
        <f t="shared" si="17"/>
        <v>0</v>
      </c>
      <c r="AO44" s="118"/>
      <c r="AP44" s="66">
        <f t="shared" si="18"/>
        <v>0</v>
      </c>
      <c r="AQ44" s="118"/>
      <c r="AR44" s="66">
        <f t="shared" si="19"/>
        <v>0</v>
      </c>
      <c r="AS44" s="118"/>
      <c r="AT44" s="66">
        <f t="shared" si="20"/>
        <v>0</v>
      </c>
      <c r="AU44" s="118"/>
      <c r="AV44" s="66">
        <f t="shared" si="21"/>
        <v>0</v>
      </c>
      <c r="AW44" s="118"/>
      <c r="AX44" s="66">
        <f t="shared" si="22"/>
        <v>0</v>
      </c>
      <c r="AY44" s="118"/>
      <c r="AZ44" s="66">
        <f t="shared" si="23"/>
        <v>0</v>
      </c>
      <c r="BA44" s="118"/>
      <c r="BB44" s="66">
        <f t="shared" si="24"/>
        <v>0</v>
      </c>
      <c r="BC44" s="118"/>
      <c r="BD44" s="66">
        <f t="shared" si="25"/>
        <v>0</v>
      </c>
      <c r="BE44" s="118"/>
      <c r="BF44" s="66">
        <f t="shared" si="26"/>
        <v>0</v>
      </c>
      <c r="BG44" s="118"/>
      <c r="BH44" s="66">
        <f t="shared" si="27"/>
        <v>0</v>
      </c>
      <c r="BI44" s="118"/>
      <c r="BJ44" s="66">
        <f t="shared" si="28"/>
        <v>0</v>
      </c>
      <c r="BK44" s="118"/>
      <c r="BL44" s="66">
        <f t="shared" si="29"/>
        <v>0</v>
      </c>
      <c r="BM44" s="118"/>
      <c r="BN44" s="66">
        <f t="shared" si="30"/>
        <v>0</v>
      </c>
      <c r="BO44" s="118"/>
      <c r="BP44" s="66">
        <f t="shared" si="31"/>
        <v>0</v>
      </c>
      <c r="BQ44" s="118"/>
      <c r="BR44" s="66">
        <f t="shared" si="32"/>
        <v>0</v>
      </c>
      <c r="BS44" s="118"/>
      <c r="BT44" s="66">
        <f t="shared" si="33"/>
        <v>0</v>
      </c>
      <c r="BU44" s="118"/>
      <c r="BV44" s="66">
        <f t="shared" si="34"/>
        <v>0</v>
      </c>
      <c r="BW44" s="118"/>
      <c r="BX44" s="66">
        <f t="shared" si="35"/>
        <v>0</v>
      </c>
      <c r="BY44" s="118"/>
      <c r="BZ44" s="66">
        <f t="shared" si="36"/>
        <v>0</v>
      </c>
      <c r="CA44" s="118"/>
      <c r="CB44" s="66">
        <f t="shared" si="37"/>
        <v>0</v>
      </c>
      <c r="CC44" s="118"/>
      <c r="CD44" s="66">
        <f t="shared" si="38"/>
        <v>0</v>
      </c>
      <c r="CE44" s="118"/>
      <c r="CF44" s="66">
        <f t="shared" si="39"/>
        <v>0</v>
      </c>
      <c r="CG44" s="118"/>
      <c r="CH44" s="66">
        <f t="shared" si="40"/>
        <v>0</v>
      </c>
      <c r="CI44" s="118"/>
      <c r="CJ44" s="66">
        <f t="shared" si="41"/>
        <v>0</v>
      </c>
      <c r="CK44" s="118"/>
      <c r="CL44" s="66">
        <f t="shared" si="42"/>
        <v>0</v>
      </c>
      <c r="CM44" s="118"/>
      <c r="CN44" s="66">
        <f t="shared" si="43"/>
        <v>0</v>
      </c>
      <c r="CO44" s="118"/>
      <c r="CP44" s="66">
        <f t="shared" si="44"/>
        <v>0</v>
      </c>
      <c r="CQ44" s="118"/>
      <c r="CR44" s="66">
        <f t="shared" si="45"/>
        <v>0</v>
      </c>
      <c r="CS44" s="118"/>
      <c r="CT44" s="66">
        <f t="shared" si="46"/>
        <v>0</v>
      </c>
      <c r="CU44" s="118"/>
      <c r="CV44" s="66">
        <f t="shared" si="47"/>
        <v>0</v>
      </c>
      <c r="CW44" s="118"/>
      <c r="CX44" s="66">
        <f t="shared" si="48"/>
        <v>0</v>
      </c>
      <c r="CY44" s="118"/>
      <c r="CZ44" s="66">
        <f t="shared" si="49"/>
        <v>0</v>
      </c>
      <c r="DA44" s="67" t="str">
        <f t="shared" si="53"/>
        <v/>
      </c>
    </row>
    <row r="45" spans="1:105" ht="13.5" x14ac:dyDescent="0.2">
      <c r="A45" s="52">
        <f t="shared" si="50"/>
        <v>38</v>
      </c>
      <c r="B45" s="53"/>
      <c r="C45" s="113"/>
      <c r="D45" s="114"/>
      <c r="E45" s="115"/>
      <c r="F45" s="56"/>
      <c r="G45" s="56"/>
      <c r="H45" s="56"/>
      <c r="I45" s="56"/>
      <c r="J45" s="71"/>
      <c r="K45" s="71"/>
      <c r="L45" s="71"/>
      <c r="M45" s="72"/>
      <c r="N45" s="73"/>
      <c r="O45" s="78">
        <f t="shared" si="10"/>
        <v>0</v>
      </c>
      <c r="P45" s="75">
        <f t="shared" si="11"/>
        <v>0</v>
      </c>
      <c r="Q45" s="75" t="str">
        <f t="shared" si="2"/>
        <v/>
      </c>
      <c r="R45" s="75" t="str">
        <f t="shared" si="3"/>
        <v/>
      </c>
      <c r="S45" s="75" t="str">
        <f t="shared" si="4"/>
        <v/>
      </c>
      <c r="T45" s="64">
        <f t="shared" si="0"/>
        <v>0</v>
      </c>
      <c r="U45" s="117">
        <f t="shared" si="5"/>
        <v>0</v>
      </c>
      <c r="V45" s="117">
        <f t="shared" si="6"/>
        <v>0</v>
      </c>
      <c r="W45" s="117">
        <f t="shared" si="51"/>
        <v>0</v>
      </c>
      <c r="X45" s="78"/>
      <c r="Y45" s="78"/>
      <c r="Z45" s="78"/>
      <c r="AA45" s="78"/>
      <c r="AB45" s="78"/>
      <c r="AC45" s="118">
        <f t="shared" si="52"/>
        <v>0</v>
      </c>
      <c r="AD45" s="66">
        <f t="shared" si="12"/>
        <v>0</v>
      </c>
      <c r="AE45" s="118"/>
      <c r="AF45" s="66">
        <f t="shared" si="13"/>
        <v>0</v>
      </c>
      <c r="AG45" s="118"/>
      <c r="AH45" s="66">
        <f t="shared" si="14"/>
        <v>0</v>
      </c>
      <c r="AI45" s="118"/>
      <c r="AJ45" s="66">
        <f t="shared" si="15"/>
        <v>0</v>
      </c>
      <c r="AK45" s="118"/>
      <c r="AL45" s="66">
        <f t="shared" si="16"/>
        <v>0</v>
      </c>
      <c r="AM45" s="118"/>
      <c r="AN45" s="66">
        <f t="shared" si="17"/>
        <v>0</v>
      </c>
      <c r="AO45" s="118"/>
      <c r="AP45" s="66">
        <f t="shared" si="18"/>
        <v>0</v>
      </c>
      <c r="AQ45" s="118"/>
      <c r="AR45" s="66">
        <f t="shared" si="19"/>
        <v>0</v>
      </c>
      <c r="AS45" s="118"/>
      <c r="AT45" s="66">
        <f t="shared" si="20"/>
        <v>0</v>
      </c>
      <c r="AU45" s="118"/>
      <c r="AV45" s="66">
        <f t="shared" si="21"/>
        <v>0</v>
      </c>
      <c r="AW45" s="118"/>
      <c r="AX45" s="66">
        <f t="shared" si="22"/>
        <v>0</v>
      </c>
      <c r="AY45" s="118"/>
      <c r="AZ45" s="66">
        <f t="shared" si="23"/>
        <v>0</v>
      </c>
      <c r="BA45" s="118"/>
      <c r="BB45" s="66">
        <f t="shared" si="24"/>
        <v>0</v>
      </c>
      <c r="BC45" s="118"/>
      <c r="BD45" s="66">
        <f t="shared" si="25"/>
        <v>0</v>
      </c>
      <c r="BE45" s="118"/>
      <c r="BF45" s="66">
        <f t="shared" si="26"/>
        <v>0</v>
      </c>
      <c r="BG45" s="118"/>
      <c r="BH45" s="66">
        <f t="shared" si="27"/>
        <v>0</v>
      </c>
      <c r="BI45" s="118"/>
      <c r="BJ45" s="66">
        <f t="shared" si="28"/>
        <v>0</v>
      </c>
      <c r="BK45" s="118"/>
      <c r="BL45" s="66">
        <f t="shared" si="29"/>
        <v>0</v>
      </c>
      <c r="BM45" s="118"/>
      <c r="BN45" s="66">
        <f t="shared" si="30"/>
        <v>0</v>
      </c>
      <c r="BO45" s="118"/>
      <c r="BP45" s="66">
        <f t="shared" si="31"/>
        <v>0</v>
      </c>
      <c r="BQ45" s="118"/>
      <c r="BR45" s="66">
        <f t="shared" si="32"/>
        <v>0</v>
      </c>
      <c r="BS45" s="118"/>
      <c r="BT45" s="66">
        <f t="shared" si="33"/>
        <v>0</v>
      </c>
      <c r="BU45" s="118"/>
      <c r="BV45" s="66">
        <f t="shared" si="34"/>
        <v>0</v>
      </c>
      <c r="BW45" s="118"/>
      <c r="BX45" s="66">
        <f t="shared" si="35"/>
        <v>0</v>
      </c>
      <c r="BY45" s="118"/>
      <c r="BZ45" s="66">
        <f t="shared" si="36"/>
        <v>0</v>
      </c>
      <c r="CA45" s="118"/>
      <c r="CB45" s="66">
        <f t="shared" si="37"/>
        <v>0</v>
      </c>
      <c r="CC45" s="118"/>
      <c r="CD45" s="66">
        <f t="shared" si="38"/>
        <v>0</v>
      </c>
      <c r="CE45" s="118"/>
      <c r="CF45" s="66">
        <f t="shared" si="39"/>
        <v>0</v>
      </c>
      <c r="CG45" s="118"/>
      <c r="CH45" s="66">
        <f t="shared" si="40"/>
        <v>0</v>
      </c>
      <c r="CI45" s="118"/>
      <c r="CJ45" s="66">
        <f t="shared" si="41"/>
        <v>0</v>
      </c>
      <c r="CK45" s="118"/>
      <c r="CL45" s="66">
        <f t="shared" si="42"/>
        <v>0</v>
      </c>
      <c r="CM45" s="118"/>
      <c r="CN45" s="66">
        <f t="shared" si="43"/>
        <v>0</v>
      </c>
      <c r="CO45" s="118"/>
      <c r="CP45" s="66">
        <f t="shared" si="44"/>
        <v>0</v>
      </c>
      <c r="CQ45" s="118"/>
      <c r="CR45" s="66">
        <f t="shared" si="45"/>
        <v>0</v>
      </c>
      <c r="CS45" s="118"/>
      <c r="CT45" s="66">
        <f t="shared" si="46"/>
        <v>0</v>
      </c>
      <c r="CU45" s="118"/>
      <c r="CV45" s="66">
        <f t="shared" si="47"/>
        <v>0</v>
      </c>
      <c r="CW45" s="118"/>
      <c r="CX45" s="66">
        <f t="shared" si="48"/>
        <v>0</v>
      </c>
      <c r="CY45" s="118"/>
      <c r="CZ45" s="66">
        <f t="shared" si="49"/>
        <v>0</v>
      </c>
      <c r="DA45" s="67" t="str">
        <f t="shared" si="53"/>
        <v/>
      </c>
    </row>
    <row r="46" spans="1:105" ht="13.5" x14ac:dyDescent="0.2">
      <c r="A46" s="52">
        <f t="shared" si="50"/>
        <v>39</v>
      </c>
      <c r="B46" s="53"/>
      <c r="C46" s="113"/>
      <c r="D46" s="114"/>
      <c r="E46" s="115"/>
      <c r="F46" s="56"/>
      <c r="G46" s="56"/>
      <c r="H46" s="56"/>
      <c r="I46" s="56"/>
      <c r="J46" s="71"/>
      <c r="K46" s="71"/>
      <c r="L46" s="71"/>
      <c r="M46" s="72"/>
      <c r="N46" s="73"/>
      <c r="O46" s="78">
        <f t="shared" si="10"/>
        <v>0</v>
      </c>
      <c r="P46" s="75">
        <f t="shared" si="11"/>
        <v>0</v>
      </c>
      <c r="Q46" s="75" t="str">
        <f t="shared" si="2"/>
        <v/>
      </c>
      <c r="R46" s="75" t="str">
        <f t="shared" si="3"/>
        <v/>
      </c>
      <c r="S46" s="75" t="str">
        <f t="shared" si="4"/>
        <v/>
      </c>
      <c r="T46" s="64">
        <f t="shared" si="0"/>
        <v>0</v>
      </c>
      <c r="U46" s="117">
        <f t="shared" si="5"/>
        <v>0</v>
      </c>
      <c r="V46" s="117">
        <f t="shared" si="6"/>
        <v>0</v>
      </c>
      <c r="W46" s="117">
        <f t="shared" si="51"/>
        <v>0</v>
      </c>
      <c r="X46" s="78"/>
      <c r="Y46" s="78"/>
      <c r="Z46" s="78"/>
      <c r="AA46" s="78"/>
      <c r="AB46" s="78"/>
      <c r="AC46" s="118">
        <f t="shared" si="52"/>
        <v>0</v>
      </c>
      <c r="AD46" s="66">
        <f t="shared" si="12"/>
        <v>0</v>
      </c>
      <c r="AE46" s="118"/>
      <c r="AF46" s="66">
        <f t="shared" si="13"/>
        <v>0</v>
      </c>
      <c r="AG46" s="118"/>
      <c r="AH46" s="66">
        <f t="shared" si="14"/>
        <v>0</v>
      </c>
      <c r="AI46" s="118"/>
      <c r="AJ46" s="66">
        <f t="shared" si="15"/>
        <v>0</v>
      </c>
      <c r="AK46" s="118"/>
      <c r="AL46" s="66">
        <f t="shared" si="16"/>
        <v>0</v>
      </c>
      <c r="AM46" s="118"/>
      <c r="AN46" s="66">
        <f t="shared" si="17"/>
        <v>0</v>
      </c>
      <c r="AO46" s="118"/>
      <c r="AP46" s="66">
        <f t="shared" si="18"/>
        <v>0</v>
      </c>
      <c r="AQ46" s="118"/>
      <c r="AR46" s="66">
        <f t="shared" si="19"/>
        <v>0</v>
      </c>
      <c r="AS46" s="118"/>
      <c r="AT46" s="66">
        <f t="shared" si="20"/>
        <v>0</v>
      </c>
      <c r="AU46" s="118"/>
      <c r="AV46" s="66">
        <f t="shared" si="21"/>
        <v>0</v>
      </c>
      <c r="AW46" s="118"/>
      <c r="AX46" s="66">
        <f t="shared" si="22"/>
        <v>0</v>
      </c>
      <c r="AY46" s="118"/>
      <c r="AZ46" s="66">
        <f t="shared" si="23"/>
        <v>0</v>
      </c>
      <c r="BA46" s="118"/>
      <c r="BB46" s="66">
        <f t="shared" si="24"/>
        <v>0</v>
      </c>
      <c r="BC46" s="118"/>
      <c r="BD46" s="66">
        <f t="shared" si="25"/>
        <v>0</v>
      </c>
      <c r="BE46" s="118"/>
      <c r="BF46" s="66">
        <f t="shared" si="26"/>
        <v>0</v>
      </c>
      <c r="BG46" s="118"/>
      <c r="BH46" s="66">
        <f t="shared" si="27"/>
        <v>0</v>
      </c>
      <c r="BI46" s="118"/>
      <c r="BJ46" s="66">
        <f t="shared" si="28"/>
        <v>0</v>
      </c>
      <c r="BK46" s="118"/>
      <c r="BL46" s="66">
        <f t="shared" si="29"/>
        <v>0</v>
      </c>
      <c r="BM46" s="118"/>
      <c r="BN46" s="66">
        <f t="shared" si="30"/>
        <v>0</v>
      </c>
      <c r="BO46" s="118"/>
      <c r="BP46" s="66">
        <f t="shared" si="31"/>
        <v>0</v>
      </c>
      <c r="BQ46" s="118"/>
      <c r="BR46" s="66">
        <f t="shared" si="32"/>
        <v>0</v>
      </c>
      <c r="BS46" s="118"/>
      <c r="BT46" s="66">
        <f t="shared" si="33"/>
        <v>0</v>
      </c>
      <c r="BU46" s="118"/>
      <c r="BV46" s="66">
        <f t="shared" si="34"/>
        <v>0</v>
      </c>
      <c r="BW46" s="118"/>
      <c r="BX46" s="66">
        <f t="shared" si="35"/>
        <v>0</v>
      </c>
      <c r="BY46" s="118"/>
      <c r="BZ46" s="66">
        <f t="shared" si="36"/>
        <v>0</v>
      </c>
      <c r="CA46" s="118"/>
      <c r="CB46" s="66">
        <f t="shared" si="37"/>
        <v>0</v>
      </c>
      <c r="CC46" s="118"/>
      <c r="CD46" s="66">
        <f t="shared" si="38"/>
        <v>0</v>
      </c>
      <c r="CE46" s="118"/>
      <c r="CF46" s="66">
        <f t="shared" si="39"/>
        <v>0</v>
      </c>
      <c r="CG46" s="118"/>
      <c r="CH46" s="66">
        <f t="shared" si="40"/>
        <v>0</v>
      </c>
      <c r="CI46" s="118"/>
      <c r="CJ46" s="66">
        <f t="shared" si="41"/>
        <v>0</v>
      </c>
      <c r="CK46" s="118"/>
      <c r="CL46" s="66">
        <f t="shared" si="42"/>
        <v>0</v>
      </c>
      <c r="CM46" s="118"/>
      <c r="CN46" s="66">
        <f t="shared" si="43"/>
        <v>0</v>
      </c>
      <c r="CO46" s="118"/>
      <c r="CP46" s="66">
        <f t="shared" si="44"/>
        <v>0</v>
      </c>
      <c r="CQ46" s="118"/>
      <c r="CR46" s="66">
        <f t="shared" si="45"/>
        <v>0</v>
      </c>
      <c r="CS46" s="118"/>
      <c r="CT46" s="66">
        <f t="shared" si="46"/>
        <v>0</v>
      </c>
      <c r="CU46" s="118"/>
      <c r="CV46" s="66">
        <f t="shared" si="47"/>
        <v>0</v>
      </c>
      <c r="CW46" s="118"/>
      <c r="CX46" s="66">
        <f t="shared" si="48"/>
        <v>0</v>
      </c>
      <c r="CY46" s="118"/>
      <c r="CZ46" s="66">
        <f t="shared" si="49"/>
        <v>0</v>
      </c>
      <c r="DA46" s="67" t="str">
        <f t="shared" si="53"/>
        <v/>
      </c>
    </row>
    <row r="47" spans="1:105" ht="13.5" x14ac:dyDescent="0.2">
      <c r="A47" s="52">
        <f t="shared" si="50"/>
        <v>40</v>
      </c>
      <c r="B47" s="53"/>
      <c r="C47" s="113"/>
      <c r="D47" s="114"/>
      <c r="E47" s="115"/>
      <c r="F47" s="56"/>
      <c r="G47" s="56"/>
      <c r="H47" s="56"/>
      <c r="I47" s="56"/>
      <c r="J47" s="71"/>
      <c r="K47" s="71"/>
      <c r="L47" s="71"/>
      <c r="M47" s="72"/>
      <c r="N47" s="73"/>
      <c r="O47" s="78">
        <f t="shared" si="10"/>
        <v>0</v>
      </c>
      <c r="P47" s="75">
        <f t="shared" si="11"/>
        <v>0</v>
      </c>
      <c r="Q47" s="75" t="str">
        <f t="shared" si="2"/>
        <v/>
      </c>
      <c r="R47" s="75" t="str">
        <f t="shared" si="3"/>
        <v/>
      </c>
      <c r="S47" s="75" t="str">
        <f t="shared" si="4"/>
        <v/>
      </c>
      <c r="T47" s="64">
        <f t="shared" si="0"/>
        <v>0</v>
      </c>
      <c r="U47" s="117">
        <f t="shared" si="5"/>
        <v>0</v>
      </c>
      <c r="V47" s="117">
        <f t="shared" si="6"/>
        <v>0</v>
      </c>
      <c r="W47" s="117">
        <f t="shared" si="51"/>
        <v>0</v>
      </c>
      <c r="X47" s="78"/>
      <c r="Y47" s="78"/>
      <c r="Z47" s="78"/>
      <c r="AA47" s="78"/>
      <c r="AB47" s="78"/>
      <c r="AC47" s="118">
        <f t="shared" si="52"/>
        <v>0</v>
      </c>
      <c r="AD47" s="66">
        <f t="shared" si="12"/>
        <v>0</v>
      </c>
      <c r="AE47" s="118"/>
      <c r="AF47" s="66">
        <f t="shared" si="13"/>
        <v>0</v>
      </c>
      <c r="AG47" s="118"/>
      <c r="AH47" s="66">
        <f t="shared" si="14"/>
        <v>0</v>
      </c>
      <c r="AI47" s="118"/>
      <c r="AJ47" s="66">
        <f t="shared" si="15"/>
        <v>0</v>
      </c>
      <c r="AK47" s="118"/>
      <c r="AL47" s="66">
        <f t="shared" si="16"/>
        <v>0</v>
      </c>
      <c r="AM47" s="118"/>
      <c r="AN47" s="66">
        <f t="shared" si="17"/>
        <v>0</v>
      </c>
      <c r="AO47" s="118"/>
      <c r="AP47" s="66">
        <f t="shared" si="18"/>
        <v>0</v>
      </c>
      <c r="AQ47" s="118"/>
      <c r="AR47" s="66">
        <f t="shared" si="19"/>
        <v>0</v>
      </c>
      <c r="AS47" s="118"/>
      <c r="AT47" s="66">
        <f t="shared" si="20"/>
        <v>0</v>
      </c>
      <c r="AU47" s="118"/>
      <c r="AV47" s="66">
        <f t="shared" si="21"/>
        <v>0</v>
      </c>
      <c r="AW47" s="118"/>
      <c r="AX47" s="66">
        <f t="shared" si="22"/>
        <v>0</v>
      </c>
      <c r="AY47" s="118"/>
      <c r="AZ47" s="66">
        <f t="shared" si="23"/>
        <v>0</v>
      </c>
      <c r="BA47" s="118"/>
      <c r="BB47" s="66">
        <f t="shared" si="24"/>
        <v>0</v>
      </c>
      <c r="BC47" s="118"/>
      <c r="BD47" s="66">
        <f t="shared" si="25"/>
        <v>0</v>
      </c>
      <c r="BE47" s="118"/>
      <c r="BF47" s="66">
        <f t="shared" si="26"/>
        <v>0</v>
      </c>
      <c r="BG47" s="118"/>
      <c r="BH47" s="66">
        <f t="shared" si="27"/>
        <v>0</v>
      </c>
      <c r="BI47" s="118"/>
      <c r="BJ47" s="66">
        <f t="shared" si="28"/>
        <v>0</v>
      </c>
      <c r="BK47" s="118"/>
      <c r="BL47" s="66">
        <f t="shared" si="29"/>
        <v>0</v>
      </c>
      <c r="BM47" s="118"/>
      <c r="BN47" s="66">
        <f t="shared" si="30"/>
        <v>0</v>
      </c>
      <c r="BO47" s="118"/>
      <c r="BP47" s="66">
        <f t="shared" si="31"/>
        <v>0</v>
      </c>
      <c r="BQ47" s="118"/>
      <c r="BR47" s="66">
        <f t="shared" si="32"/>
        <v>0</v>
      </c>
      <c r="BS47" s="118"/>
      <c r="BT47" s="66">
        <f t="shared" si="33"/>
        <v>0</v>
      </c>
      <c r="BU47" s="118"/>
      <c r="BV47" s="66">
        <f t="shared" si="34"/>
        <v>0</v>
      </c>
      <c r="BW47" s="118"/>
      <c r="BX47" s="66">
        <f t="shared" si="35"/>
        <v>0</v>
      </c>
      <c r="BY47" s="118"/>
      <c r="BZ47" s="66">
        <f t="shared" si="36"/>
        <v>0</v>
      </c>
      <c r="CA47" s="118"/>
      <c r="CB47" s="66">
        <f t="shared" si="37"/>
        <v>0</v>
      </c>
      <c r="CC47" s="118"/>
      <c r="CD47" s="66">
        <f t="shared" si="38"/>
        <v>0</v>
      </c>
      <c r="CE47" s="118"/>
      <c r="CF47" s="66">
        <f t="shared" si="39"/>
        <v>0</v>
      </c>
      <c r="CG47" s="118"/>
      <c r="CH47" s="66">
        <f t="shared" si="40"/>
        <v>0</v>
      </c>
      <c r="CI47" s="118"/>
      <c r="CJ47" s="66">
        <f t="shared" si="41"/>
        <v>0</v>
      </c>
      <c r="CK47" s="118"/>
      <c r="CL47" s="66">
        <f t="shared" si="42"/>
        <v>0</v>
      </c>
      <c r="CM47" s="118"/>
      <c r="CN47" s="66">
        <f t="shared" si="43"/>
        <v>0</v>
      </c>
      <c r="CO47" s="118"/>
      <c r="CP47" s="66">
        <f t="shared" si="44"/>
        <v>0</v>
      </c>
      <c r="CQ47" s="118"/>
      <c r="CR47" s="66">
        <f t="shared" si="45"/>
        <v>0</v>
      </c>
      <c r="CS47" s="118"/>
      <c r="CT47" s="66">
        <f t="shared" si="46"/>
        <v>0</v>
      </c>
      <c r="CU47" s="118"/>
      <c r="CV47" s="66">
        <f t="shared" si="47"/>
        <v>0</v>
      </c>
      <c r="CW47" s="118"/>
      <c r="CX47" s="66">
        <f t="shared" si="48"/>
        <v>0</v>
      </c>
      <c r="CY47" s="118"/>
      <c r="CZ47" s="66">
        <f t="shared" si="49"/>
        <v>0</v>
      </c>
      <c r="DA47" s="67" t="str">
        <f t="shared" si="53"/>
        <v/>
      </c>
    </row>
    <row r="48" spans="1:105" ht="13.5" x14ac:dyDescent="0.2">
      <c r="A48" s="52">
        <f t="shared" si="50"/>
        <v>41</v>
      </c>
      <c r="B48" s="53"/>
      <c r="C48" s="113"/>
      <c r="D48" s="114"/>
      <c r="E48" s="115"/>
      <c r="F48" s="56"/>
      <c r="G48" s="56"/>
      <c r="H48" s="56"/>
      <c r="I48" s="56"/>
      <c r="J48" s="71"/>
      <c r="K48" s="71"/>
      <c r="L48" s="71"/>
      <c r="M48" s="72"/>
      <c r="N48" s="73"/>
      <c r="O48" s="78">
        <f t="shared" si="10"/>
        <v>0</v>
      </c>
      <c r="P48" s="75">
        <f t="shared" si="11"/>
        <v>0</v>
      </c>
      <c r="Q48" s="75" t="str">
        <f t="shared" si="2"/>
        <v/>
      </c>
      <c r="R48" s="75" t="str">
        <f t="shared" si="3"/>
        <v/>
      </c>
      <c r="S48" s="75" t="str">
        <f t="shared" si="4"/>
        <v/>
      </c>
      <c r="T48" s="64">
        <f t="shared" si="0"/>
        <v>0</v>
      </c>
      <c r="U48" s="117">
        <f t="shared" si="5"/>
        <v>0</v>
      </c>
      <c r="V48" s="117">
        <f t="shared" si="6"/>
        <v>0</v>
      </c>
      <c r="W48" s="117">
        <f t="shared" si="51"/>
        <v>0</v>
      </c>
      <c r="X48" s="78"/>
      <c r="Y48" s="78"/>
      <c r="Z48" s="78"/>
      <c r="AA48" s="78"/>
      <c r="AB48" s="78"/>
      <c r="AC48" s="118">
        <f t="shared" si="52"/>
        <v>0</v>
      </c>
      <c r="AD48" s="66">
        <f t="shared" si="12"/>
        <v>0</v>
      </c>
      <c r="AE48" s="118"/>
      <c r="AF48" s="66">
        <f t="shared" si="13"/>
        <v>0</v>
      </c>
      <c r="AG48" s="118"/>
      <c r="AH48" s="66">
        <f t="shared" si="14"/>
        <v>0</v>
      </c>
      <c r="AI48" s="118"/>
      <c r="AJ48" s="66">
        <f t="shared" si="15"/>
        <v>0</v>
      </c>
      <c r="AK48" s="118"/>
      <c r="AL48" s="66">
        <f t="shared" si="16"/>
        <v>0</v>
      </c>
      <c r="AM48" s="118"/>
      <c r="AN48" s="66">
        <f t="shared" si="17"/>
        <v>0</v>
      </c>
      <c r="AO48" s="118"/>
      <c r="AP48" s="66">
        <f t="shared" si="18"/>
        <v>0</v>
      </c>
      <c r="AQ48" s="118"/>
      <c r="AR48" s="66">
        <f t="shared" si="19"/>
        <v>0</v>
      </c>
      <c r="AS48" s="118"/>
      <c r="AT48" s="66">
        <f t="shared" si="20"/>
        <v>0</v>
      </c>
      <c r="AU48" s="118"/>
      <c r="AV48" s="66">
        <f t="shared" si="21"/>
        <v>0</v>
      </c>
      <c r="AW48" s="118"/>
      <c r="AX48" s="66">
        <f t="shared" si="22"/>
        <v>0</v>
      </c>
      <c r="AY48" s="118"/>
      <c r="AZ48" s="66">
        <f t="shared" si="23"/>
        <v>0</v>
      </c>
      <c r="BA48" s="118"/>
      <c r="BB48" s="66">
        <f t="shared" si="24"/>
        <v>0</v>
      </c>
      <c r="BC48" s="118"/>
      <c r="BD48" s="66">
        <f t="shared" si="25"/>
        <v>0</v>
      </c>
      <c r="BE48" s="118"/>
      <c r="BF48" s="66">
        <f t="shared" si="26"/>
        <v>0</v>
      </c>
      <c r="BG48" s="118"/>
      <c r="BH48" s="66">
        <f t="shared" si="27"/>
        <v>0</v>
      </c>
      <c r="BI48" s="118"/>
      <c r="BJ48" s="66">
        <f t="shared" si="28"/>
        <v>0</v>
      </c>
      <c r="BK48" s="118"/>
      <c r="BL48" s="66">
        <f t="shared" si="29"/>
        <v>0</v>
      </c>
      <c r="BM48" s="118"/>
      <c r="BN48" s="66">
        <f t="shared" si="30"/>
        <v>0</v>
      </c>
      <c r="BO48" s="118"/>
      <c r="BP48" s="66">
        <f t="shared" si="31"/>
        <v>0</v>
      </c>
      <c r="BQ48" s="118"/>
      <c r="BR48" s="66">
        <f t="shared" si="32"/>
        <v>0</v>
      </c>
      <c r="BS48" s="118"/>
      <c r="BT48" s="66">
        <f t="shared" si="33"/>
        <v>0</v>
      </c>
      <c r="BU48" s="118"/>
      <c r="BV48" s="66">
        <f t="shared" si="34"/>
        <v>0</v>
      </c>
      <c r="BW48" s="118"/>
      <c r="BX48" s="66">
        <f t="shared" si="35"/>
        <v>0</v>
      </c>
      <c r="BY48" s="118"/>
      <c r="BZ48" s="66">
        <f t="shared" si="36"/>
        <v>0</v>
      </c>
      <c r="CA48" s="118"/>
      <c r="CB48" s="66">
        <f t="shared" si="37"/>
        <v>0</v>
      </c>
      <c r="CC48" s="118"/>
      <c r="CD48" s="66">
        <f t="shared" si="38"/>
        <v>0</v>
      </c>
      <c r="CE48" s="118"/>
      <c r="CF48" s="66">
        <f t="shared" si="39"/>
        <v>0</v>
      </c>
      <c r="CG48" s="118"/>
      <c r="CH48" s="66">
        <f t="shared" si="40"/>
        <v>0</v>
      </c>
      <c r="CI48" s="118"/>
      <c r="CJ48" s="66">
        <f t="shared" si="41"/>
        <v>0</v>
      </c>
      <c r="CK48" s="118"/>
      <c r="CL48" s="66">
        <f t="shared" si="42"/>
        <v>0</v>
      </c>
      <c r="CM48" s="118"/>
      <c r="CN48" s="66">
        <f t="shared" si="43"/>
        <v>0</v>
      </c>
      <c r="CO48" s="118"/>
      <c r="CP48" s="66">
        <f t="shared" si="44"/>
        <v>0</v>
      </c>
      <c r="CQ48" s="118"/>
      <c r="CR48" s="66">
        <f t="shared" si="45"/>
        <v>0</v>
      </c>
      <c r="CS48" s="118"/>
      <c r="CT48" s="66">
        <f t="shared" si="46"/>
        <v>0</v>
      </c>
      <c r="CU48" s="118"/>
      <c r="CV48" s="66">
        <f t="shared" si="47"/>
        <v>0</v>
      </c>
      <c r="CW48" s="118"/>
      <c r="CX48" s="66">
        <f t="shared" si="48"/>
        <v>0</v>
      </c>
      <c r="CY48" s="118"/>
      <c r="CZ48" s="66">
        <f t="shared" si="49"/>
        <v>0</v>
      </c>
      <c r="DA48" s="67" t="str">
        <f t="shared" si="53"/>
        <v/>
      </c>
    </row>
    <row r="49" spans="1:105" ht="13.5" x14ac:dyDescent="0.2">
      <c r="A49" s="52">
        <f t="shared" si="50"/>
        <v>42</v>
      </c>
      <c r="B49" s="53"/>
      <c r="C49" s="113"/>
      <c r="D49" s="114"/>
      <c r="E49" s="115"/>
      <c r="F49" s="56"/>
      <c r="G49" s="56"/>
      <c r="H49" s="56"/>
      <c r="I49" s="56"/>
      <c r="J49" s="71"/>
      <c r="K49" s="71"/>
      <c r="L49" s="71"/>
      <c r="M49" s="72"/>
      <c r="N49" s="73"/>
      <c r="O49" s="78">
        <f t="shared" si="10"/>
        <v>0</v>
      </c>
      <c r="P49" s="75">
        <f t="shared" si="11"/>
        <v>0</v>
      </c>
      <c r="Q49" s="75" t="str">
        <f t="shared" si="2"/>
        <v/>
      </c>
      <c r="R49" s="75" t="str">
        <f t="shared" si="3"/>
        <v/>
      </c>
      <c r="S49" s="75" t="str">
        <f t="shared" si="4"/>
        <v/>
      </c>
      <c r="T49" s="64">
        <f t="shared" si="0"/>
        <v>0</v>
      </c>
      <c r="U49" s="117">
        <f t="shared" si="5"/>
        <v>0</v>
      </c>
      <c r="V49" s="117">
        <f t="shared" si="6"/>
        <v>0</v>
      </c>
      <c r="W49" s="117">
        <f t="shared" si="51"/>
        <v>0</v>
      </c>
      <c r="X49" s="78"/>
      <c r="Y49" s="78"/>
      <c r="Z49" s="78"/>
      <c r="AA49" s="78"/>
      <c r="AB49" s="78"/>
      <c r="AC49" s="118">
        <f t="shared" si="52"/>
        <v>0</v>
      </c>
      <c r="AD49" s="66">
        <f t="shared" si="12"/>
        <v>0</v>
      </c>
      <c r="AE49" s="118"/>
      <c r="AF49" s="66">
        <f t="shared" si="13"/>
        <v>0</v>
      </c>
      <c r="AG49" s="118"/>
      <c r="AH49" s="66">
        <f t="shared" si="14"/>
        <v>0</v>
      </c>
      <c r="AI49" s="118"/>
      <c r="AJ49" s="66">
        <f t="shared" si="15"/>
        <v>0</v>
      </c>
      <c r="AK49" s="118"/>
      <c r="AL49" s="66">
        <f t="shared" si="16"/>
        <v>0</v>
      </c>
      <c r="AM49" s="118"/>
      <c r="AN49" s="66">
        <f t="shared" si="17"/>
        <v>0</v>
      </c>
      <c r="AO49" s="118"/>
      <c r="AP49" s="66">
        <f t="shared" si="18"/>
        <v>0</v>
      </c>
      <c r="AQ49" s="118"/>
      <c r="AR49" s="66">
        <f t="shared" si="19"/>
        <v>0</v>
      </c>
      <c r="AS49" s="118"/>
      <c r="AT49" s="66">
        <f t="shared" si="20"/>
        <v>0</v>
      </c>
      <c r="AU49" s="118"/>
      <c r="AV49" s="66">
        <f t="shared" si="21"/>
        <v>0</v>
      </c>
      <c r="AW49" s="118"/>
      <c r="AX49" s="66">
        <f t="shared" si="22"/>
        <v>0</v>
      </c>
      <c r="AY49" s="118"/>
      <c r="AZ49" s="66">
        <f t="shared" si="23"/>
        <v>0</v>
      </c>
      <c r="BA49" s="118"/>
      <c r="BB49" s="66">
        <f t="shared" si="24"/>
        <v>0</v>
      </c>
      <c r="BC49" s="118"/>
      <c r="BD49" s="66">
        <f t="shared" si="25"/>
        <v>0</v>
      </c>
      <c r="BE49" s="118"/>
      <c r="BF49" s="66">
        <f t="shared" si="26"/>
        <v>0</v>
      </c>
      <c r="BG49" s="118"/>
      <c r="BH49" s="66">
        <f t="shared" si="27"/>
        <v>0</v>
      </c>
      <c r="BI49" s="118"/>
      <c r="BJ49" s="66">
        <f t="shared" si="28"/>
        <v>0</v>
      </c>
      <c r="BK49" s="118"/>
      <c r="BL49" s="66">
        <f t="shared" si="29"/>
        <v>0</v>
      </c>
      <c r="BM49" s="118"/>
      <c r="BN49" s="66">
        <f t="shared" si="30"/>
        <v>0</v>
      </c>
      <c r="BO49" s="118"/>
      <c r="BP49" s="66">
        <f t="shared" si="31"/>
        <v>0</v>
      </c>
      <c r="BQ49" s="118"/>
      <c r="BR49" s="66">
        <f t="shared" si="32"/>
        <v>0</v>
      </c>
      <c r="BS49" s="118"/>
      <c r="BT49" s="66">
        <f t="shared" si="33"/>
        <v>0</v>
      </c>
      <c r="BU49" s="118"/>
      <c r="BV49" s="66">
        <f t="shared" si="34"/>
        <v>0</v>
      </c>
      <c r="BW49" s="118"/>
      <c r="BX49" s="66">
        <f t="shared" si="35"/>
        <v>0</v>
      </c>
      <c r="BY49" s="118"/>
      <c r="BZ49" s="66">
        <f t="shared" si="36"/>
        <v>0</v>
      </c>
      <c r="CA49" s="118"/>
      <c r="CB49" s="66">
        <f t="shared" si="37"/>
        <v>0</v>
      </c>
      <c r="CC49" s="118"/>
      <c r="CD49" s="66">
        <f t="shared" si="38"/>
        <v>0</v>
      </c>
      <c r="CE49" s="118"/>
      <c r="CF49" s="66">
        <f t="shared" si="39"/>
        <v>0</v>
      </c>
      <c r="CG49" s="118"/>
      <c r="CH49" s="66">
        <f t="shared" si="40"/>
        <v>0</v>
      </c>
      <c r="CI49" s="118"/>
      <c r="CJ49" s="66">
        <f t="shared" si="41"/>
        <v>0</v>
      </c>
      <c r="CK49" s="118"/>
      <c r="CL49" s="66">
        <f t="shared" si="42"/>
        <v>0</v>
      </c>
      <c r="CM49" s="118"/>
      <c r="CN49" s="66">
        <f t="shared" si="43"/>
        <v>0</v>
      </c>
      <c r="CO49" s="118"/>
      <c r="CP49" s="66">
        <f t="shared" si="44"/>
        <v>0</v>
      </c>
      <c r="CQ49" s="118"/>
      <c r="CR49" s="66">
        <f t="shared" si="45"/>
        <v>0</v>
      </c>
      <c r="CS49" s="118"/>
      <c r="CT49" s="66">
        <f t="shared" si="46"/>
        <v>0</v>
      </c>
      <c r="CU49" s="118"/>
      <c r="CV49" s="66">
        <f t="shared" si="47"/>
        <v>0</v>
      </c>
      <c r="CW49" s="118"/>
      <c r="CX49" s="66">
        <f t="shared" si="48"/>
        <v>0</v>
      </c>
      <c r="CY49" s="118"/>
      <c r="CZ49" s="66">
        <f t="shared" si="49"/>
        <v>0</v>
      </c>
      <c r="DA49" s="67" t="str">
        <f t="shared" si="53"/>
        <v/>
      </c>
    </row>
    <row r="50" spans="1:105" ht="13.5" x14ac:dyDescent="0.2">
      <c r="A50" s="52">
        <f t="shared" si="50"/>
        <v>43</v>
      </c>
      <c r="B50" s="53"/>
      <c r="C50" s="113"/>
      <c r="D50" s="114"/>
      <c r="E50" s="115"/>
      <c r="F50" s="56"/>
      <c r="G50" s="56"/>
      <c r="H50" s="56"/>
      <c r="I50" s="56"/>
      <c r="J50" s="71"/>
      <c r="K50" s="71"/>
      <c r="L50" s="71"/>
      <c r="M50" s="72"/>
      <c r="N50" s="73"/>
      <c r="O50" s="78">
        <f t="shared" si="10"/>
        <v>0</v>
      </c>
      <c r="P50" s="75">
        <f t="shared" si="11"/>
        <v>0</v>
      </c>
      <c r="Q50" s="75" t="str">
        <f t="shared" si="2"/>
        <v/>
      </c>
      <c r="R50" s="75" t="str">
        <f t="shared" si="3"/>
        <v/>
      </c>
      <c r="S50" s="75" t="str">
        <f t="shared" si="4"/>
        <v/>
      </c>
      <c r="T50" s="64">
        <f t="shared" si="0"/>
        <v>0</v>
      </c>
      <c r="U50" s="117">
        <f t="shared" si="5"/>
        <v>0</v>
      </c>
      <c r="V50" s="117">
        <f t="shared" si="6"/>
        <v>0</v>
      </c>
      <c r="W50" s="117">
        <f t="shared" si="51"/>
        <v>0</v>
      </c>
      <c r="X50" s="78"/>
      <c r="Y50" s="78"/>
      <c r="Z50" s="78"/>
      <c r="AA50" s="78"/>
      <c r="AB50" s="78"/>
      <c r="AC50" s="118">
        <f t="shared" si="52"/>
        <v>0</v>
      </c>
      <c r="AD50" s="66">
        <f t="shared" si="12"/>
        <v>0</v>
      </c>
      <c r="AE50" s="118"/>
      <c r="AF50" s="66">
        <f t="shared" si="13"/>
        <v>0</v>
      </c>
      <c r="AG50" s="118"/>
      <c r="AH50" s="66">
        <f t="shared" si="14"/>
        <v>0</v>
      </c>
      <c r="AI50" s="118"/>
      <c r="AJ50" s="66">
        <f t="shared" si="15"/>
        <v>0</v>
      </c>
      <c r="AK50" s="118"/>
      <c r="AL50" s="66">
        <f t="shared" si="16"/>
        <v>0</v>
      </c>
      <c r="AM50" s="118"/>
      <c r="AN50" s="66">
        <f t="shared" si="17"/>
        <v>0</v>
      </c>
      <c r="AO50" s="118"/>
      <c r="AP50" s="66">
        <f t="shared" si="18"/>
        <v>0</v>
      </c>
      <c r="AQ50" s="118"/>
      <c r="AR50" s="66">
        <f t="shared" si="19"/>
        <v>0</v>
      </c>
      <c r="AS50" s="118"/>
      <c r="AT50" s="66">
        <f t="shared" si="20"/>
        <v>0</v>
      </c>
      <c r="AU50" s="118"/>
      <c r="AV50" s="66">
        <f t="shared" si="21"/>
        <v>0</v>
      </c>
      <c r="AW50" s="118"/>
      <c r="AX50" s="66">
        <f t="shared" si="22"/>
        <v>0</v>
      </c>
      <c r="AY50" s="118"/>
      <c r="AZ50" s="66">
        <f t="shared" si="23"/>
        <v>0</v>
      </c>
      <c r="BA50" s="118"/>
      <c r="BB50" s="66">
        <f t="shared" si="24"/>
        <v>0</v>
      </c>
      <c r="BC50" s="118"/>
      <c r="BD50" s="66">
        <f t="shared" si="25"/>
        <v>0</v>
      </c>
      <c r="BE50" s="118"/>
      <c r="BF50" s="66">
        <f t="shared" si="26"/>
        <v>0</v>
      </c>
      <c r="BG50" s="118"/>
      <c r="BH50" s="66">
        <f t="shared" si="27"/>
        <v>0</v>
      </c>
      <c r="BI50" s="118"/>
      <c r="BJ50" s="66">
        <f t="shared" si="28"/>
        <v>0</v>
      </c>
      <c r="BK50" s="118"/>
      <c r="BL50" s="66">
        <f t="shared" si="29"/>
        <v>0</v>
      </c>
      <c r="BM50" s="118"/>
      <c r="BN50" s="66">
        <f t="shared" si="30"/>
        <v>0</v>
      </c>
      <c r="BO50" s="118"/>
      <c r="BP50" s="66">
        <f t="shared" si="31"/>
        <v>0</v>
      </c>
      <c r="BQ50" s="118"/>
      <c r="BR50" s="66">
        <f t="shared" si="32"/>
        <v>0</v>
      </c>
      <c r="BS50" s="118"/>
      <c r="BT50" s="66">
        <f t="shared" si="33"/>
        <v>0</v>
      </c>
      <c r="BU50" s="118"/>
      <c r="BV50" s="66">
        <f t="shared" si="34"/>
        <v>0</v>
      </c>
      <c r="BW50" s="118"/>
      <c r="BX50" s="66">
        <f t="shared" si="35"/>
        <v>0</v>
      </c>
      <c r="BY50" s="118"/>
      <c r="BZ50" s="66">
        <f t="shared" si="36"/>
        <v>0</v>
      </c>
      <c r="CA50" s="118"/>
      <c r="CB50" s="66">
        <f t="shared" si="37"/>
        <v>0</v>
      </c>
      <c r="CC50" s="118"/>
      <c r="CD50" s="66">
        <f t="shared" si="38"/>
        <v>0</v>
      </c>
      <c r="CE50" s="118"/>
      <c r="CF50" s="66">
        <f t="shared" si="39"/>
        <v>0</v>
      </c>
      <c r="CG50" s="118"/>
      <c r="CH50" s="66">
        <f t="shared" si="40"/>
        <v>0</v>
      </c>
      <c r="CI50" s="118"/>
      <c r="CJ50" s="66">
        <f t="shared" si="41"/>
        <v>0</v>
      </c>
      <c r="CK50" s="118"/>
      <c r="CL50" s="66">
        <f t="shared" si="42"/>
        <v>0</v>
      </c>
      <c r="CM50" s="118"/>
      <c r="CN50" s="66">
        <f t="shared" si="43"/>
        <v>0</v>
      </c>
      <c r="CO50" s="118"/>
      <c r="CP50" s="66">
        <f t="shared" si="44"/>
        <v>0</v>
      </c>
      <c r="CQ50" s="118"/>
      <c r="CR50" s="66">
        <f t="shared" si="45"/>
        <v>0</v>
      </c>
      <c r="CS50" s="118"/>
      <c r="CT50" s="66">
        <f t="shared" si="46"/>
        <v>0</v>
      </c>
      <c r="CU50" s="118"/>
      <c r="CV50" s="66">
        <f t="shared" si="47"/>
        <v>0</v>
      </c>
      <c r="CW50" s="118"/>
      <c r="CX50" s="66">
        <f t="shared" si="48"/>
        <v>0</v>
      </c>
      <c r="CY50" s="118"/>
      <c r="CZ50" s="66">
        <f t="shared" si="49"/>
        <v>0</v>
      </c>
      <c r="DA50" s="67" t="str">
        <f t="shared" si="53"/>
        <v/>
      </c>
    </row>
    <row r="51" spans="1:105" ht="13.5" x14ac:dyDescent="0.2">
      <c r="A51" s="52">
        <f t="shared" si="50"/>
        <v>44</v>
      </c>
      <c r="B51" s="53"/>
      <c r="C51" s="113"/>
      <c r="D51" s="114"/>
      <c r="E51" s="115"/>
      <c r="F51" s="56"/>
      <c r="G51" s="56"/>
      <c r="H51" s="56"/>
      <c r="I51" s="56"/>
      <c r="J51" s="71"/>
      <c r="K51" s="71"/>
      <c r="L51" s="71"/>
      <c r="M51" s="72"/>
      <c r="N51" s="73"/>
      <c r="O51" s="78">
        <f t="shared" si="10"/>
        <v>0</v>
      </c>
      <c r="P51" s="75">
        <f t="shared" si="11"/>
        <v>0</v>
      </c>
      <c r="Q51" s="75" t="str">
        <f t="shared" si="2"/>
        <v/>
      </c>
      <c r="R51" s="75" t="str">
        <f t="shared" si="3"/>
        <v/>
      </c>
      <c r="S51" s="75" t="str">
        <f t="shared" si="4"/>
        <v/>
      </c>
      <c r="T51" s="64">
        <f t="shared" si="0"/>
        <v>0</v>
      </c>
      <c r="U51" s="117">
        <f t="shared" si="5"/>
        <v>0</v>
      </c>
      <c r="V51" s="117">
        <f t="shared" si="6"/>
        <v>0</v>
      </c>
      <c r="W51" s="117">
        <f t="shared" si="51"/>
        <v>0</v>
      </c>
      <c r="X51" s="78"/>
      <c r="Y51" s="78"/>
      <c r="Z51" s="78"/>
      <c r="AA51" s="78"/>
      <c r="AB51" s="78"/>
      <c r="AC51" s="118">
        <f t="shared" si="52"/>
        <v>0</v>
      </c>
      <c r="AD51" s="66">
        <f t="shared" si="12"/>
        <v>0</v>
      </c>
      <c r="AE51" s="118"/>
      <c r="AF51" s="66">
        <f t="shared" si="13"/>
        <v>0</v>
      </c>
      <c r="AG51" s="118"/>
      <c r="AH51" s="66">
        <f t="shared" si="14"/>
        <v>0</v>
      </c>
      <c r="AI51" s="118"/>
      <c r="AJ51" s="66">
        <f t="shared" si="15"/>
        <v>0</v>
      </c>
      <c r="AK51" s="118"/>
      <c r="AL51" s="66">
        <f t="shared" si="16"/>
        <v>0</v>
      </c>
      <c r="AM51" s="118"/>
      <c r="AN51" s="66">
        <f t="shared" si="17"/>
        <v>0</v>
      </c>
      <c r="AO51" s="118"/>
      <c r="AP51" s="66">
        <f t="shared" si="18"/>
        <v>0</v>
      </c>
      <c r="AQ51" s="118"/>
      <c r="AR51" s="66">
        <f t="shared" si="19"/>
        <v>0</v>
      </c>
      <c r="AS51" s="118"/>
      <c r="AT51" s="66">
        <f t="shared" si="20"/>
        <v>0</v>
      </c>
      <c r="AU51" s="118"/>
      <c r="AV51" s="66">
        <f t="shared" si="21"/>
        <v>0</v>
      </c>
      <c r="AW51" s="118"/>
      <c r="AX51" s="66">
        <f t="shared" si="22"/>
        <v>0</v>
      </c>
      <c r="AY51" s="118"/>
      <c r="AZ51" s="66">
        <f t="shared" si="23"/>
        <v>0</v>
      </c>
      <c r="BA51" s="118"/>
      <c r="BB51" s="66">
        <f t="shared" si="24"/>
        <v>0</v>
      </c>
      <c r="BC51" s="118"/>
      <c r="BD51" s="66">
        <f t="shared" si="25"/>
        <v>0</v>
      </c>
      <c r="BE51" s="118"/>
      <c r="BF51" s="66">
        <f t="shared" si="26"/>
        <v>0</v>
      </c>
      <c r="BG51" s="118"/>
      <c r="BH51" s="66">
        <f t="shared" si="27"/>
        <v>0</v>
      </c>
      <c r="BI51" s="118"/>
      <c r="BJ51" s="66">
        <f t="shared" si="28"/>
        <v>0</v>
      </c>
      <c r="BK51" s="118"/>
      <c r="BL51" s="66">
        <f t="shared" si="29"/>
        <v>0</v>
      </c>
      <c r="BM51" s="118"/>
      <c r="BN51" s="66">
        <f t="shared" si="30"/>
        <v>0</v>
      </c>
      <c r="BO51" s="118"/>
      <c r="BP51" s="66">
        <f t="shared" si="31"/>
        <v>0</v>
      </c>
      <c r="BQ51" s="118"/>
      <c r="BR51" s="66">
        <f t="shared" si="32"/>
        <v>0</v>
      </c>
      <c r="BS51" s="118"/>
      <c r="BT51" s="66">
        <f t="shared" si="33"/>
        <v>0</v>
      </c>
      <c r="BU51" s="118"/>
      <c r="BV51" s="66">
        <f t="shared" si="34"/>
        <v>0</v>
      </c>
      <c r="BW51" s="118"/>
      <c r="BX51" s="66">
        <f t="shared" si="35"/>
        <v>0</v>
      </c>
      <c r="BY51" s="118"/>
      <c r="BZ51" s="66">
        <f t="shared" si="36"/>
        <v>0</v>
      </c>
      <c r="CA51" s="118"/>
      <c r="CB51" s="66">
        <f t="shared" si="37"/>
        <v>0</v>
      </c>
      <c r="CC51" s="118"/>
      <c r="CD51" s="66">
        <f t="shared" si="38"/>
        <v>0</v>
      </c>
      <c r="CE51" s="118"/>
      <c r="CF51" s="66">
        <f t="shared" si="39"/>
        <v>0</v>
      </c>
      <c r="CG51" s="118"/>
      <c r="CH51" s="66">
        <f t="shared" si="40"/>
        <v>0</v>
      </c>
      <c r="CI51" s="118"/>
      <c r="CJ51" s="66">
        <f t="shared" si="41"/>
        <v>0</v>
      </c>
      <c r="CK51" s="118"/>
      <c r="CL51" s="66">
        <f t="shared" si="42"/>
        <v>0</v>
      </c>
      <c r="CM51" s="118"/>
      <c r="CN51" s="66">
        <f t="shared" si="43"/>
        <v>0</v>
      </c>
      <c r="CO51" s="118"/>
      <c r="CP51" s="66">
        <f t="shared" si="44"/>
        <v>0</v>
      </c>
      <c r="CQ51" s="118"/>
      <c r="CR51" s="66">
        <f t="shared" si="45"/>
        <v>0</v>
      </c>
      <c r="CS51" s="118"/>
      <c r="CT51" s="66">
        <f t="shared" si="46"/>
        <v>0</v>
      </c>
      <c r="CU51" s="118"/>
      <c r="CV51" s="66">
        <f t="shared" si="47"/>
        <v>0</v>
      </c>
      <c r="CW51" s="118"/>
      <c r="CX51" s="66">
        <f t="shared" si="48"/>
        <v>0</v>
      </c>
      <c r="CY51" s="118"/>
      <c r="CZ51" s="66">
        <f t="shared" si="49"/>
        <v>0</v>
      </c>
      <c r="DA51" s="67" t="str">
        <f t="shared" si="53"/>
        <v/>
      </c>
    </row>
    <row r="52" spans="1:105" ht="13.5" x14ac:dyDescent="0.2">
      <c r="A52" s="52">
        <f t="shared" si="50"/>
        <v>45</v>
      </c>
      <c r="B52" s="53"/>
      <c r="C52" s="113"/>
      <c r="D52" s="114"/>
      <c r="E52" s="115"/>
      <c r="F52" s="56"/>
      <c r="G52" s="56"/>
      <c r="H52" s="56"/>
      <c r="I52" s="56"/>
      <c r="J52" s="71"/>
      <c r="K52" s="71"/>
      <c r="L52" s="71"/>
      <c r="M52" s="72"/>
      <c r="N52" s="73"/>
      <c r="O52" s="78">
        <f t="shared" si="10"/>
        <v>0</v>
      </c>
      <c r="P52" s="75">
        <f t="shared" si="11"/>
        <v>0</v>
      </c>
      <c r="Q52" s="75" t="str">
        <f t="shared" si="2"/>
        <v/>
      </c>
      <c r="R52" s="75" t="str">
        <f t="shared" si="3"/>
        <v/>
      </c>
      <c r="S52" s="75" t="str">
        <f t="shared" si="4"/>
        <v/>
      </c>
      <c r="T52" s="64">
        <f t="shared" si="0"/>
        <v>0</v>
      </c>
      <c r="U52" s="117">
        <f t="shared" si="5"/>
        <v>0</v>
      </c>
      <c r="V52" s="117">
        <f t="shared" si="6"/>
        <v>0</v>
      </c>
      <c r="W52" s="117">
        <f t="shared" si="51"/>
        <v>0</v>
      </c>
      <c r="X52" s="78"/>
      <c r="Y52" s="78"/>
      <c r="Z52" s="78"/>
      <c r="AA52" s="78"/>
      <c r="AB52" s="78"/>
      <c r="AC52" s="118">
        <f t="shared" si="52"/>
        <v>0</v>
      </c>
      <c r="AD52" s="66">
        <f t="shared" si="12"/>
        <v>0</v>
      </c>
      <c r="AE52" s="118"/>
      <c r="AF52" s="66">
        <f t="shared" si="13"/>
        <v>0</v>
      </c>
      <c r="AG52" s="118"/>
      <c r="AH52" s="66">
        <f t="shared" si="14"/>
        <v>0</v>
      </c>
      <c r="AI52" s="118"/>
      <c r="AJ52" s="66">
        <f t="shared" si="15"/>
        <v>0</v>
      </c>
      <c r="AK52" s="118"/>
      <c r="AL52" s="66">
        <f t="shared" si="16"/>
        <v>0</v>
      </c>
      <c r="AM52" s="118"/>
      <c r="AN52" s="66">
        <f t="shared" si="17"/>
        <v>0</v>
      </c>
      <c r="AO52" s="118"/>
      <c r="AP52" s="66">
        <f t="shared" si="18"/>
        <v>0</v>
      </c>
      <c r="AQ52" s="118"/>
      <c r="AR52" s="66">
        <f t="shared" si="19"/>
        <v>0</v>
      </c>
      <c r="AS52" s="118"/>
      <c r="AT52" s="66">
        <f t="shared" si="20"/>
        <v>0</v>
      </c>
      <c r="AU52" s="118"/>
      <c r="AV52" s="66">
        <f t="shared" si="21"/>
        <v>0</v>
      </c>
      <c r="AW52" s="118"/>
      <c r="AX52" s="66">
        <f t="shared" si="22"/>
        <v>0</v>
      </c>
      <c r="AY52" s="118"/>
      <c r="AZ52" s="66">
        <f t="shared" si="23"/>
        <v>0</v>
      </c>
      <c r="BA52" s="118"/>
      <c r="BB52" s="66">
        <f t="shared" si="24"/>
        <v>0</v>
      </c>
      <c r="BC52" s="118"/>
      <c r="BD52" s="66">
        <f t="shared" si="25"/>
        <v>0</v>
      </c>
      <c r="BE52" s="118"/>
      <c r="BF52" s="66">
        <f t="shared" si="26"/>
        <v>0</v>
      </c>
      <c r="BG52" s="118"/>
      <c r="BH52" s="66">
        <f t="shared" si="27"/>
        <v>0</v>
      </c>
      <c r="BI52" s="118"/>
      <c r="BJ52" s="66">
        <f t="shared" si="28"/>
        <v>0</v>
      </c>
      <c r="BK52" s="118"/>
      <c r="BL52" s="66">
        <f t="shared" si="29"/>
        <v>0</v>
      </c>
      <c r="BM52" s="118"/>
      <c r="BN52" s="66">
        <f t="shared" si="30"/>
        <v>0</v>
      </c>
      <c r="BO52" s="118"/>
      <c r="BP52" s="66">
        <f t="shared" si="31"/>
        <v>0</v>
      </c>
      <c r="BQ52" s="118"/>
      <c r="BR52" s="66">
        <f t="shared" si="32"/>
        <v>0</v>
      </c>
      <c r="BS52" s="118"/>
      <c r="BT52" s="66">
        <f t="shared" si="33"/>
        <v>0</v>
      </c>
      <c r="BU52" s="118"/>
      <c r="BV52" s="66">
        <f t="shared" si="34"/>
        <v>0</v>
      </c>
      <c r="BW52" s="118"/>
      <c r="BX52" s="66">
        <f t="shared" si="35"/>
        <v>0</v>
      </c>
      <c r="BY52" s="118"/>
      <c r="BZ52" s="66">
        <f t="shared" si="36"/>
        <v>0</v>
      </c>
      <c r="CA52" s="118"/>
      <c r="CB52" s="66">
        <f t="shared" si="37"/>
        <v>0</v>
      </c>
      <c r="CC52" s="118"/>
      <c r="CD52" s="66">
        <f t="shared" si="38"/>
        <v>0</v>
      </c>
      <c r="CE52" s="118"/>
      <c r="CF52" s="66">
        <f t="shared" si="39"/>
        <v>0</v>
      </c>
      <c r="CG52" s="118"/>
      <c r="CH52" s="66">
        <f t="shared" si="40"/>
        <v>0</v>
      </c>
      <c r="CI52" s="118"/>
      <c r="CJ52" s="66">
        <f t="shared" si="41"/>
        <v>0</v>
      </c>
      <c r="CK52" s="118"/>
      <c r="CL52" s="66">
        <f t="shared" si="42"/>
        <v>0</v>
      </c>
      <c r="CM52" s="118"/>
      <c r="CN52" s="66">
        <f t="shared" si="43"/>
        <v>0</v>
      </c>
      <c r="CO52" s="118"/>
      <c r="CP52" s="66">
        <f t="shared" si="44"/>
        <v>0</v>
      </c>
      <c r="CQ52" s="118"/>
      <c r="CR52" s="66">
        <f t="shared" si="45"/>
        <v>0</v>
      </c>
      <c r="CS52" s="118"/>
      <c r="CT52" s="66">
        <f t="shared" si="46"/>
        <v>0</v>
      </c>
      <c r="CU52" s="118"/>
      <c r="CV52" s="66">
        <f t="shared" si="47"/>
        <v>0</v>
      </c>
      <c r="CW52" s="118"/>
      <c r="CX52" s="66">
        <f t="shared" si="48"/>
        <v>0</v>
      </c>
      <c r="CY52" s="118"/>
      <c r="CZ52" s="66">
        <f t="shared" si="49"/>
        <v>0</v>
      </c>
      <c r="DA52" s="67" t="str">
        <f t="shared" si="53"/>
        <v/>
      </c>
    </row>
    <row r="53" spans="1:105" ht="13.5" x14ac:dyDescent="0.2">
      <c r="A53" s="52">
        <f t="shared" si="50"/>
        <v>46</v>
      </c>
      <c r="B53" s="53"/>
      <c r="C53" s="113"/>
      <c r="D53" s="114"/>
      <c r="E53" s="115"/>
      <c r="F53" s="56"/>
      <c r="G53" s="56"/>
      <c r="H53" s="56"/>
      <c r="I53" s="56"/>
      <c r="J53" s="71"/>
      <c r="K53" s="71"/>
      <c r="L53" s="71"/>
      <c r="M53" s="72"/>
      <c r="N53" s="73"/>
      <c r="O53" s="78">
        <f t="shared" si="10"/>
        <v>0</v>
      </c>
      <c r="P53" s="75">
        <f t="shared" si="11"/>
        <v>0</v>
      </c>
      <c r="Q53" s="75" t="str">
        <f t="shared" si="2"/>
        <v/>
      </c>
      <c r="R53" s="75" t="str">
        <f t="shared" si="3"/>
        <v/>
      </c>
      <c r="S53" s="75" t="str">
        <f t="shared" si="4"/>
        <v/>
      </c>
      <c r="T53" s="64">
        <f t="shared" si="0"/>
        <v>0</v>
      </c>
      <c r="U53" s="117">
        <f t="shared" si="5"/>
        <v>0</v>
      </c>
      <c r="V53" s="117">
        <f t="shared" si="6"/>
        <v>0</v>
      </c>
      <c r="W53" s="117">
        <f t="shared" si="51"/>
        <v>0</v>
      </c>
      <c r="X53" s="78"/>
      <c r="Y53" s="78"/>
      <c r="Z53" s="78"/>
      <c r="AA53" s="78"/>
      <c r="AB53" s="78"/>
      <c r="AC53" s="118">
        <f t="shared" si="52"/>
        <v>0</v>
      </c>
      <c r="AD53" s="66">
        <f t="shared" si="12"/>
        <v>0</v>
      </c>
      <c r="AE53" s="118"/>
      <c r="AF53" s="66">
        <f t="shared" si="13"/>
        <v>0</v>
      </c>
      <c r="AG53" s="118"/>
      <c r="AH53" s="66">
        <f t="shared" si="14"/>
        <v>0</v>
      </c>
      <c r="AI53" s="118"/>
      <c r="AJ53" s="66">
        <f t="shared" si="15"/>
        <v>0</v>
      </c>
      <c r="AK53" s="118"/>
      <c r="AL53" s="66">
        <f t="shared" si="16"/>
        <v>0</v>
      </c>
      <c r="AM53" s="118"/>
      <c r="AN53" s="66">
        <f t="shared" si="17"/>
        <v>0</v>
      </c>
      <c r="AO53" s="118"/>
      <c r="AP53" s="66">
        <f t="shared" si="18"/>
        <v>0</v>
      </c>
      <c r="AQ53" s="118"/>
      <c r="AR53" s="66">
        <f t="shared" si="19"/>
        <v>0</v>
      </c>
      <c r="AS53" s="118"/>
      <c r="AT53" s="66">
        <f t="shared" si="20"/>
        <v>0</v>
      </c>
      <c r="AU53" s="118"/>
      <c r="AV53" s="66">
        <f t="shared" si="21"/>
        <v>0</v>
      </c>
      <c r="AW53" s="118"/>
      <c r="AX53" s="66">
        <f t="shared" si="22"/>
        <v>0</v>
      </c>
      <c r="AY53" s="118"/>
      <c r="AZ53" s="66">
        <f t="shared" si="23"/>
        <v>0</v>
      </c>
      <c r="BA53" s="118"/>
      <c r="BB53" s="66">
        <f t="shared" si="24"/>
        <v>0</v>
      </c>
      <c r="BC53" s="118"/>
      <c r="BD53" s="66">
        <f t="shared" si="25"/>
        <v>0</v>
      </c>
      <c r="BE53" s="118"/>
      <c r="BF53" s="66">
        <f t="shared" si="26"/>
        <v>0</v>
      </c>
      <c r="BG53" s="118"/>
      <c r="BH53" s="66">
        <f t="shared" si="27"/>
        <v>0</v>
      </c>
      <c r="BI53" s="118"/>
      <c r="BJ53" s="66">
        <f t="shared" si="28"/>
        <v>0</v>
      </c>
      <c r="BK53" s="118"/>
      <c r="BL53" s="66">
        <f t="shared" si="29"/>
        <v>0</v>
      </c>
      <c r="BM53" s="118"/>
      <c r="BN53" s="66">
        <f t="shared" si="30"/>
        <v>0</v>
      </c>
      <c r="BO53" s="118"/>
      <c r="BP53" s="66">
        <f t="shared" si="31"/>
        <v>0</v>
      </c>
      <c r="BQ53" s="118"/>
      <c r="BR53" s="66">
        <f t="shared" si="32"/>
        <v>0</v>
      </c>
      <c r="BS53" s="118"/>
      <c r="BT53" s="66">
        <f t="shared" si="33"/>
        <v>0</v>
      </c>
      <c r="BU53" s="118"/>
      <c r="BV53" s="66">
        <f t="shared" si="34"/>
        <v>0</v>
      </c>
      <c r="BW53" s="118"/>
      <c r="BX53" s="66">
        <f t="shared" si="35"/>
        <v>0</v>
      </c>
      <c r="BY53" s="118"/>
      <c r="BZ53" s="66">
        <f t="shared" si="36"/>
        <v>0</v>
      </c>
      <c r="CA53" s="118"/>
      <c r="CB53" s="66">
        <f t="shared" si="37"/>
        <v>0</v>
      </c>
      <c r="CC53" s="118"/>
      <c r="CD53" s="66">
        <f t="shared" si="38"/>
        <v>0</v>
      </c>
      <c r="CE53" s="118"/>
      <c r="CF53" s="66">
        <f t="shared" si="39"/>
        <v>0</v>
      </c>
      <c r="CG53" s="118"/>
      <c r="CH53" s="66">
        <f t="shared" si="40"/>
        <v>0</v>
      </c>
      <c r="CI53" s="118"/>
      <c r="CJ53" s="66">
        <f t="shared" si="41"/>
        <v>0</v>
      </c>
      <c r="CK53" s="118"/>
      <c r="CL53" s="66">
        <f t="shared" si="42"/>
        <v>0</v>
      </c>
      <c r="CM53" s="118"/>
      <c r="CN53" s="66">
        <f t="shared" si="43"/>
        <v>0</v>
      </c>
      <c r="CO53" s="118"/>
      <c r="CP53" s="66">
        <f t="shared" si="44"/>
        <v>0</v>
      </c>
      <c r="CQ53" s="118"/>
      <c r="CR53" s="66">
        <f t="shared" si="45"/>
        <v>0</v>
      </c>
      <c r="CS53" s="118"/>
      <c r="CT53" s="66">
        <f t="shared" si="46"/>
        <v>0</v>
      </c>
      <c r="CU53" s="118"/>
      <c r="CV53" s="66">
        <f t="shared" si="47"/>
        <v>0</v>
      </c>
      <c r="CW53" s="118"/>
      <c r="CX53" s="66">
        <f t="shared" si="48"/>
        <v>0</v>
      </c>
      <c r="CY53" s="118"/>
      <c r="CZ53" s="66">
        <f t="shared" si="49"/>
        <v>0</v>
      </c>
      <c r="DA53" s="67" t="str">
        <f t="shared" si="53"/>
        <v/>
      </c>
    </row>
    <row r="54" spans="1:105" ht="13.5" x14ac:dyDescent="0.2">
      <c r="A54" s="52">
        <f t="shared" si="50"/>
        <v>47</v>
      </c>
      <c r="B54" s="53"/>
      <c r="C54" s="113"/>
      <c r="D54" s="114"/>
      <c r="E54" s="115"/>
      <c r="F54" s="56"/>
      <c r="G54" s="56"/>
      <c r="H54" s="56"/>
      <c r="I54" s="56"/>
      <c r="J54" s="71"/>
      <c r="K54" s="71"/>
      <c r="L54" s="71"/>
      <c r="M54" s="72"/>
      <c r="N54" s="73"/>
      <c r="O54" s="78">
        <f t="shared" si="10"/>
        <v>0</v>
      </c>
      <c r="P54" s="75">
        <f t="shared" si="11"/>
        <v>0</v>
      </c>
      <c r="Q54" s="75" t="str">
        <f t="shared" si="2"/>
        <v/>
      </c>
      <c r="R54" s="75" t="str">
        <f t="shared" si="3"/>
        <v/>
      </c>
      <c r="S54" s="75" t="str">
        <f t="shared" si="4"/>
        <v/>
      </c>
      <c r="T54" s="64">
        <f t="shared" si="0"/>
        <v>0</v>
      </c>
      <c r="U54" s="117">
        <f t="shared" si="5"/>
        <v>0</v>
      </c>
      <c r="V54" s="117">
        <f t="shared" si="6"/>
        <v>0</v>
      </c>
      <c r="W54" s="117">
        <f t="shared" si="51"/>
        <v>0</v>
      </c>
      <c r="X54" s="78"/>
      <c r="Y54" s="78"/>
      <c r="Z54" s="78"/>
      <c r="AA54" s="78"/>
      <c r="AB54" s="78"/>
      <c r="AC54" s="118">
        <f t="shared" si="52"/>
        <v>0</v>
      </c>
      <c r="AD54" s="66">
        <f t="shared" si="12"/>
        <v>0</v>
      </c>
      <c r="AE54" s="118"/>
      <c r="AF54" s="66">
        <f t="shared" si="13"/>
        <v>0</v>
      </c>
      <c r="AG54" s="118"/>
      <c r="AH54" s="66">
        <f t="shared" si="14"/>
        <v>0</v>
      </c>
      <c r="AI54" s="118"/>
      <c r="AJ54" s="66">
        <f t="shared" si="15"/>
        <v>0</v>
      </c>
      <c r="AK54" s="118"/>
      <c r="AL54" s="66">
        <f t="shared" si="16"/>
        <v>0</v>
      </c>
      <c r="AM54" s="118"/>
      <c r="AN54" s="66">
        <f t="shared" si="17"/>
        <v>0</v>
      </c>
      <c r="AO54" s="118"/>
      <c r="AP54" s="66">
        <f t="shared" si="18"/>
        <v>0</v>
      </c>
      <c r="AQ54" s="118"/>
      <c r="AR54" s="66">
        <f t="shared" si="19"/>
        <v>0</v>
      </c>
      <c r="AS54" s="118"/>
      <c r="AT54" s="66">
        <f t="shared" si="20"/>
        <v>0</v>
      </c>
      <c r="AU54" s="118"/>
      <c r="AV54" s="66">
        <f t="shared" si="21"/>
        <v>0</v>
      </c>
      <c r="AW54" s="118"/>
      <c r="AX54" s="66">
        <f t="shared" si="22"/>
        <v>0</v>
      </c>
      <c r="AY54" s="118"/>
      <c r="AZ54" s="66">
        <f t="shared" si="23"/>
        <v>0</v>
      </c>
      <c r="BA54" s="118"/>
      <c r="BB54" s="66">
        <f t="shared" si="24"/>
        <v>0</v>
      </c>
      <c r="BC54" s="118"/>
      <c r="BD54" s="66">
        <f t="shared" si="25"/>
        <v>0</v>
      </c>
      <c r="BE54" s="118"/>
      <c r="BF54" s="66">
        <f t="shared" si="26"/>
        <v>0</v>
      </c>
      <c r="BG54" s="118"/>
      <c r="BH54" s="66">
        <f t="shared" si="27"/>
        <v>0</v>
      </c>
      <c r="BI54" s="118"/>
      <c r="BJ54" s="66">
        <f t="shared" si="28"/>
        <v>0</v>
      </c>
      <c r="BK54" s="118"/>
      <c r="BL54" s="66">
        <f t="shared" si="29"/>
        <v>0</v>
      </c>
      <c r="BM54" s="118"/>
      <c r="BN54" s="66">
        <f t="shared" si="30"/>
        <v>0</v>
      </c>
      <c r="BO54" s="118"/>
      <c r="BP54" s="66">
        <f t="shared" si="31"/>
        <v>0</v>
      </c>
      <c r="BQ54" s="118"/>
      <c r="BR54" s="66">
        <f t="shared" si="32"/>
        <v>0</v>
      </c>
      <c r="BS54" s="118"/>
      <c r="BT54" s="66">
        <f t="shared" si="33"/>
        <v>0</v>
      </c>
      <c r="BU54" s="118"/>
      <c r="BV54" s="66">
        <f t="shared" si="34"/>
        <v>0</v>
      </c>
      <c r="BW54" s="118"/>
      <c r="BX54" s="66">
        <f t="shared" si="35"/>
        <v>0</v>
      </c>
      <c r="BY54" s="118"/>
      <c r="BZ54" s="66">
        <f t="shared" si="36"/>
        <v>0</v>
      </c>
      <c r="CA54" s="118"/>
      <c r="CB54" s="66">
        <f t="shared" si="37"/>
        <v>0</v>
      </c>
      <c r="CC54" s="118"/>
      <c r="CD54" s="66">
        <f t="shared" si="38"/>
        <v>0</v>
      </c>
      <c r="CE54" s="118"/>
      <c r="CF54" s="66">
        <f t="shared" si="39"/>
        <v>0</v>
      </c>
      <c r="CG54" s="118"/>
      <c r="CH54" s="66">
        <f t="shared" si="40"/>
        <v>0</v>
      </c>
      <c r="CI54" s="118"/>
      <c r="CJ54" s="66">
        <f t="shared" si="41"/>
        <v>0</v>
      </c>
      <c r="CK54" s="118"/>
      <c r="CL54" s="66">
        <f t="shared" si="42"/>
        <v>0</v>
      </c>
      <c r="CM54" s="118"/>
      <c r="CN54" s="66">
        <f t="shared" si="43"/>
        <v>0</v>
      </c>
      <c r="CO54" s="118"/>
      <c r="CP54" s="66">
        <f t="shared" si="44"/>
        <v>0</v>
      </c>
      <c r="CQ54" s="118"/>
      <c r="CR54" s="66">
        <f t="shared" si="45"/>
        <v>0</v>
      </c>
      <c r="CS54" s="118"/>
      <c r="CT54" s="66">
        <f t="shared" si="46"/>
        <v>0</v>
      </c>
      <c r="CU54" s="118"/>
      <c r="CV54" s="66">
        <f t="shared" si="47"/>
        <v>0</v>
      </c>
      <c r="CW54" s="118"/>
      <c r="CX54" s="66">
        <f t="shared" si="48"/>
        <v>0</v>
      </c>
      <c r="CY54" s="118"/>
      <c r="CZ54" s="66">
        <f t="shared" si="49"/>
        <v>0</v>
      </c>
      <c r="DA54" s="67" t="str">
        <f t="shared" si="53"/>
        <v/>
      </c>
    </row>
    <row r="55" spans="1:105" ht="13.5" x14ac:dyDescent="0.2">
      <c r="A55" s="52">
        <f t="shared" si="50"/>
        <v>48</v>
      </c>
      <c r="B55" s="53"/>
      <c r="C55" s="113"/>
      <c r="D55" s="114"/>
      <c r="E55" s="115"/>
      <c r="F55" s="56"/>
      <c r="G55" s="56"/>
      <c r="H55" s="56"/>
      <c r="I55" s="56"/>
      <c r="J55" s="71"/>
      <c r="K55" s="71"/>
      <c r="L55" s="71"/>
      <c r="M55" s="72"/>
      <c r="N55" s="73"/>
      <c r="O55" s="78">
        <f t="shared" si="10"/>
        <v>0</v>
      </c>
      <c r="P55" s="75">
        <f t="shared" si="11"/>
        <v>0</v>
      </c>
      <c r="Q55" s="75" t="str">
        <f t="shared" si="2"/>
        <v/>
      </c>
      <c r="R55" s="75" t="str">
        <f t="shared" si="3"/>
        <v/>
      </c>
      <c r="S55" s="75" t="str">
        <f t="shared" si="4"/>
        <v/>
      </c>
      <c r="T55" s="64">
        <f t="shared" si="0"/>
        <v>0</v>
      </c>
      <c r="U55" s="117">
        <f t="shared" si="5"/>
        <v>0</v>
      </c>
      <c r="V55" s="117">
        <f t="shared" si="6"/>
        <v>0</v>
      </c>
      <c r="W55" s="117">
        <f t="shared" si="51"/>
        <v>0</v>
      </c>
      <c r="X55" s="78"/>
      <c r="Y55" s="78"/>
      <c r="Z55" s="78"/>
      <c r="AA55" s="78"/>
      <c r="AB55" s="78"/>
      <c r="AC55" s="118">
        <f t="shared" si="52"/>
        <v>0</v>
      </c>
      <c r="AD55" s="66">
        <f t="shared" si="12"/>
        <v>0</v>
      </c>
      <c r="AE55" s="118"/>
      <c r="AF55" s="66">
        <f t="shared" si="13"/>
        <v>0</v>
      </c>
      <c r="AG55" s="118"/>
      <c r="AH55" s="66">
        <f t="shared" si="14"/>
        <v>0</v>
      </c>
      <c r="AI55" s="118"/>
      <c r="AJ55" s="66">
        <f t="shared" si="15"/>
        <v>0</v>
      </c>
      <c r="AK55" s="118"/>
      <c r="AL55" s="66">
        <f t="shared" si="16"/>
        <v>0</v>
      </c>
      <c r="AM55" s="118"/>
      <c r="AN55" s="66">
        <f t="shared" si="17"/>
        <v>0</v>
      </c>
      <c r="AO55" s="118"/>
      <c r="AP55" s="66">
        <f t="shared" si="18"/>
        <v>0</v>
      </c>
      <c r="AQ55" s="118"/>
      <c r="AR55" s="66">
        <f t="shared" si="19"/>
        <v>0</v>
      </c>
      <c r="AS55" s="118"/>
      <c r="AT55" s="66">
        <f t="shared" si="20"/>
        <v>0</v>
      </c>
      <c r="AU55" s="118"/>
      <c r="AV55" s="66">
        <f t="shared" si="21"/>
        <v>0</v>
      </c>
      <c r="AW55" s="118"/>
      <c r="AX55" s="66">
        <f t="shared" si="22"/>
        <v>0</v>
      </c>
      <c r="AY55" s="118"/>
      <c r="AZ55" s="66">
        <f t="shared" si="23"/>
        <v>0</v>
      </c>
      <c r="BA55" s="118"/>
      <c r="BB55" s="66">
        <f t="shared" si="24"/>
        <v>0</v>
      </c>
      <c r="BC55" s="118"/>
      <c r="BD55" s="66">
        <f t="shared" si="25"/>
        <v>0</v>
      </c>
      <c r="BE55" s="118"/>
      <c r="BF55" s="66">
        <f t="shared" si="26"/>
        <v>0</v>
      </c>
      <c r="BG55" s="118"/>
      <c r="BH55" s="66">
        <f t="shared" si="27"/>
        <v>0</v>
      </c>
      <c r="BI55" s="118"/>
      <c r="BJ55" s="66">
        <f t="shared" si="28"/>
        <v>0</v>
      </c>
      <c r="BK55" s="118"/>
      <c r="BL55" s="66">
        <f t="shared" si="29"/>
        <v>0</v>
      </c>
      <c r="BM55" s="118"/>
      <c r="BN55" s="66">
        <f t="shared" si="30"/>
        <v>0</v>
      </c>
      <c r="BO55" s="118"/>
      <c r="BP55" s="66">
        <f t="shared" si="31"/>
        <v>0</v>
      </c>
      <c r="BQ55" s="118"/>
      <c r="BR55" s="66">
        <f t="shared" si="32"/>
        <v>0</v>
      </c>
      <c r="BS55" s="118"/>
      <c r="BT55" s="66">
        <f t="shared" si="33"/>
        <v>0</v>
      </c>
      <c r="BU55" s="118"/>
      <c r="BV55" s="66">
        <f t="shared" si="34"/>
        <v>0</v>
      </c>
      <c r="BW55" s="118"/>
      <c r="BX55" s="66">
        <f t="shared" si="35"/>
        <v>0</v>
      </c>
      <c r="BY55" s="118"/>
      <c r="BZ55" s="66">
        <f t="shared" si="36"/>
        <v>0</v>
      </c>
      <c r="CA55" s="118"/>
      <c r="CB55" s="66">
        <f t="shared" si="37"/>
        <v>0</v>
      </c>
      <c r="CC55" s="118"/>
      <c r="CD55" s="66">
        <f t="shared" si="38"/>
        <v>0</v>
      </c>
      <c r="CE55" s="118"/>
      <c r="CF55" s="66">
        <f t="shared" si="39"/>
        <v>0</v>
      </c>
      <c r="CG55" s="118"/>
      <c r="CH55" s="66">
        <f t="shared" si="40"/>
        <v>0</v>
      </c>
      <c r="CI55" s="118"/>
      <c r="CJ55" s="66">
        <f t="shared" si="41"/>
        <v>0</v>
      </c>
      <c r="CK55" s="118"/>
      <c r="CL55" s="66">
        <f t="shared" si="42"/>
        <v>0</v>
      </c>
      <c r="CM55" s="118"/>
      <c r="CN55" s="66">
        <f t="shared" si="43"/>
        <v>0</v>
      </c>
      <c r="CO55" s="118"/>
      <c r="CP55" s="66">
        <f t="shared" si="44"/>
        <v>0</v>
      </c>
      <c r="CQ55" s="118"/>
      <c r="CR55" s="66">
        <f t="shared" si="45"/>
        <v>0</v>
      </c>
      <c r="CS55" s="118"/>
      <c r="CT55" s="66">
        <f t="shared" si="46"/>
        <v>0</v>
      </c>
      <c r="CU55" s="118"/>
      <c r="CV55" s="66">
        <f t="shared" si="47"/>
        <v>0</v>
      </c>
      <c r="CW55" s="118"/>
      <c r="CX55" s="66">
        <f t="shared" si="48"/>
        <v>0</v>
      </c>
      <c r="CY55" s="118"/>
      <c r="CZ55" s="66">
        <f t="shared" si="49"/>
        <v>0</v>
      </c>
      <c r="DA55" s="67" t="str">
        <f>IF(CW55+CY55&gt;0,"AS","")</f>
        <v/>
      </c>
    </row>
    <row r="56" spans="1:105" ht="13.5" x14ac:dyDescent="0.2">
      <c r="A56" s="52">
        <f t="shared" si="50"/>
        <v>49</v>
      </c>
      <c r="B56" s="53"/>
      <c r="C56" s="113"/>
      <c r="D56" s="114"/>
      <c r="E56" s="115"/>
      <c r="F56" s="56"/>
      <c r="G56" s="56"/>
      <c r="H56" s="56"/>
      <c r="I56" s="56"/>
      <c r="J56" s="71"/>
      <c r="K56" s="71"/>
      <c r="L56" s="71"/>
      <c r="M56" s="72"/>
      <c r="N56" s="73"/>
      <c r="O56" s="78">
        <f t="shared" si="10"/>
        <v>0</v>
      </c>
      <c r="P56" s="75">
        <f t="shared" si="11"/>
        <v>0</v>
      </c>
      <c r="Q56" s="75" t="str">
        <f t="shared" si="2"/>
        <v/>
      </c>
      <c r="R56" s="75" t="str">
        <f t="shared" si="3"/>
        <v/>
      </c>
      <c r="S56" s="75" t="str">
        <f t="shared" si="4"/>
        <v/>
      </c>
      <c r="T56" s="64">
        <f t="shared" si="0"/>
        <v>0</v>
      </c>
      <c r="U56" s="117">
        <f t="shared" si="5"/>
        <v>0</v>
      </c>
      <c r="V56" s="117">
        <f t="shared" si="6"/>
        <v>0</v>
      </c>
      <c r="W56" s="117">
        <f t="shared" si="51"/>
        <v>0</v>
      </c>
      <c r="X56" s="78"/>
      <c r="Y56" s="78"/>
      <c r="Z56" s="78"/>
      <c r="AA56" s="78"/>
      <c r="AB56" s="78"/>
      <c r="AC56" s="118">
        <f t="shared" si="52"/>
        <v>0</v>
      </c>
      <c r="AD56" s="66">
        <f t="shared" si="12"/>
        <v>0</v>
      </c>
      <c r="AE56" s="118"/>
      <c r="AF56" s="66">
        <f t="shared" si="13"/>
        <v>0</v>
      </c>
      <c r="AG56" s="118"/>
      <c r="AH56" s="66">
        <f t="shared" si="14"/>
        <v>0</v>
      </c>
      <c r="AI56" s="118"/>
      <c r="AJ56" s="66">
        <f t="shared" si="15"/>
        <v>0</v>
      </c>
      <c r="AK56" s="118"/>
      <c r="AL56" s="66">
        <f t="shared" si="16"/>
        <v>0</v>
      </c>
      <c r="AM56" s="118"/>
      <c r="AN56" s="66">
        <f t="shared" si="17"/>
        <v>0</v>
      </c>
      <c r="AO56" s="118"/>
      <c r="AP56" s="66">
        <f t="shared" si="18"/>
        <v>0</v>
      </c>
      <c r="AQ56" s="118"/>
      <c r="AR56" s="66">
        <f t="shared" si="19"/>
        <v>0</v>
      </c>
      <c r="AS56" s="118"/>
      <c r="AT56" s="66">
        <f t="shared" si="20"/>
        <v>0</v>
      </c>
      <c r="AU56" s="118"/>
      <c r="AV56" s="66">
        <f t="shared" si="21"/>
        <v>0</v>
      </c>
      <c r="AW56" s="118"/>
      <c r="AX56" s="66">
        <f t="shared" si="22"/>
        <v>0</v>
      </c>
      <c r="AY56" s="118"/>
      <c r="AZ56" s="66">
        <f t="shared" si="23"/>
        <v>0</v>
      </c>
      <c r="BA56" s="118"/>
      <c r="BB56" s="66">
        <f t="shared" si="24"/>
        <v>0</v>
      </c>
      <c r="BC56" s="118"/>
      <c r="BD56" s="66">
        <f t="shared" si="25"/>
        <v>0</v>
      </c>
      <c r="BE56" s="118"/>
      <c r="BF56" s="66">
        <f t="shared" si="26"/>
        <v>0</v>
      </c>
      <c r="BG56" s="118"/>
      <c r="BH56" s="66">
        <f t="shared" si="27"/>
        <v>0</v>
      </c>
      <c r="BI56" s="118"/>
      <c r="BJ56" s="66">
        <f t="shared" si="28"/>
        <v>0</v>
      </c>
      <c r="BK56" s="118"/>
      <c r="BL56" s="66">
        <f t="shared" si="29"/>
        <v>0</v>
      </c>
      <c r="BM56" s="118"/>
      <c r="BN56" s="66">
        <f t="shared" si="30"/>
        <v>0</v>
      </c>
      <c r="BO56" s="118"/>
      <c r="BP56" s="66">
        <f t="shared" si="31"/>
        <v>0</v>
      </c>
      <c r="BQ56" s="118"/>
      <c r="BR56" s="66">
        <f t="shared" si="32"/>
        <v>0</v>
      </c>
      <c r="BS56" s="118"/>
      <c r="BT56" s="66">
        <f t="shared" si="33"/>
        <v>0</v>
      </c>
      <c r="BU56" s="118"/>
      <c r="BV56" s="66">
        <f t="shared" si="34"/>
        <v>0</v>
      </c>
      <c r="BW56" s="118"/>
      <c r="BX56" s="66">
        <f t="shared" si="35"/>
        <v>0</v>
      </c>
      <c r="BY56" s="118"/>
      <c r="BZ56" s="66">
        <f t="shared" si="36"/>
        <v>0</v>
      </c>
      <c r="CA56" s="118"/>
      <c r="CB56" s="66">
        <f t="shared" si="37"/>
        <v>0</v>
      </c>
      <c r="CC56" s="118"/>
      <c r="CD56" s="66">
        <f t="shared" si="38"/>
        <v>0</v>
      </c>
      <c r="CE56" s="118"/>
      <c r="CF56" s="66">
        <f t="shared" si="39"/>
        <v>0</v>
      </c>
      <c r="CG56" s="118"/>
      <c r="CH56" s="66">
        <f t="shared" si="40"/>
        <v>0</v>
      </c>
      <c r="CI56" s="118"/>
      <c r="CJ56" s="66">
        <f t="shared" si="41"/>
        <v>0</v>
      </c>
      <c r="CK56" s="118"/>
      <c r="CL56" s="66">
        <f t="shared" si="42"/>
        <v>0</v>
      </c>
      <c r="CM56" s="118"/>
      <c r="CN56" s="66">
        <f t="shared" si="43"/>
        <v>0</v>
      </c>
      <c r="CO56" s="118"/>
      <c r="CP56" s="66">
        <f t="shared" si="44"/>
        <v>0</v>
      </c>
      <c r="CQ56" s="118"/>
      <c r="CR56" s="66">
        <f t="shared" si="45"/>
        <v>0</v>
      </c>
      <c r="CS56" s="118"/>
      <c r="CT56" s="66">
        <f t="shared" si="46"/>
        <v>0</v>
      </c>
      <c r="CU56" s="118"/>
      <c r="CV56" s="66">
        <f t="shared" si="47"/>
        <v>0</v>
      </c>
      <c r="CW56" s="118"/>
      <c r="CX56" s="66">
        <f t="shared" si="48"/>
        <v>0</v>
      </c>
      <c r="CY56" s="118"/>
      <c r="CZ56" s="66">
        <f t="shared" si="49"/>
        <v>0</v>
      </c>
      <c r="DA56" s="67" t="str">
        <f t="shared" ref="DA56:DA57" si="60">IF(CW56+CY56&gt;0,"AS","")</f>
        <v/>
      </c>
    </row>
    <row r="57" spans="1:105" ht="13.5" x14ac:dyDescent="0.2">
      <c r="A57" s="52">
        <f t="shared" si="50"/>
        <v>50</v>
      </c>
      <c r="B57" s="53"/>
      <c r="C57" s="113"/>
      <c r="D57" s="114"/>
      <c r="E57" s="115"/>
      <c r="F57" s="56"/>
      <c r="G57" s="56"/>
      <c r="H57" s="56"/>
      <c r="I57" s="56"/>
      <c r="J57" s="71"/>
      <c r="K57" s="71"/>
      <c r="L57" s="71"/>
      <c r="M57" s="72"/>
      <c r="N57" s="73"/>
      <c r="O57" s="78">
        <f t="shared" si="10"/>
        <v>0</v>
      </c>
      <c r="P57" s="75">
        <f t="shared" si="11"/>
        <v>0</v>
      </c>
      <c r="Q57" s="75" t="str">
        <f t="shared" si="2"/>
        <v/>
      </c>
      <c r="R57" s="75" t="str">
        <f t="shared" si="3"/>
        <v/>
      </c>
      <c r="S57" s="75" t="str">
        <f t="shared" si="4"/>
        <v/>
      </c>
      <c r="T57" s="64">
        <f t="shared" si="0"/>
        <v>0</v>
      </c>
      <c r="U57" s="117">
        <f t="shared" si="5"/>
        <v>0</v>
      </c>
      <c r="V57" s="117">
        <f t="shared" si="6"/>
        <v>0</v>
      </c>
      <c r="W57" s="117">
        <f t="shared" si="51"/>
        <v>0</v>
      </c>
      <c r="X57" s="78"/>
      <c r="Y57" s="78"/>
      <c r="Z57" s="78"/>
      <c r="AA57" s="78"/>
      <c r="AB57" s="78"/>
      <c r="AC57" s="118">
        <f t="shared" si="52"/>
        <v>0</v>
      </c>
      <c r="AD57" s="66">
        <f t="shared" si="12"/>
        <v>0</v>
      </c>
      <c r="AE57" s="118"/>
      <c r="AF57" s="66">
        <f t="shared" si="13"/>
        <v>0</v>
      </c>
      <c r="AG57" s="118"/>
      <c r="AH57" s="66">
        <f t="shared" si="14"/>
        <v>0</v>
      </c>
      <c r="AI57" s="118"/>
      <c r="AJ57" s="66">
        <f t="shared" si="15"/>
        <v>0</v>
      </c>
      <c r="AK57" s="118"/>
      <c r="AL57" s="66">
        <f t="shared" si="16"/>
        <v>0</v>
      </c>
      <c r="AM57" s="118"/>
      <c r="AN57" s="66">
        <f t="shared" si="17"/>
        <v>0</v>
      </c>
      <c r="AO57" s="118"/>
      <c r="AP57" s="66">
        <f t="shared" si="18"/>
        <v>0</v>
      </c>
      <c r="AQ57" s="118"/>
      <c r="AR57" s="66">
        <f t="shared" si="19"/>
        <v>0</v>
      </c>
      <c r="AS57" s="118"/>
      <c r="AT57" s="66">
        <f t="shared" si="20"/>
        <v>0</v>
      </c>
      <c r="AU57" s="118"/>
      <c r="AV57" s="66">
        <f t="shared" si="21"/>
        <v>0</v>
      </c>
      <c r="AW57" s="118"/>
      <c r="AX57" s="66">
        <f t="shared" si="22"/>
        <v>0</v>
      </c>
      <c r="AY57" s="118"/>
      <c r="AZ57" s="66">
        <f t="shared" si="23"/>
        <v>0</v>
      </c>
      <c r="BA57" s="118"/>
      <c r="BB57" s="66">
        <f t="shared" si="24"/>
        <v>0</v>
      </c>
      <c r="BC57" s="118"/>
      <c r="BD57" s="66">
        <f t="shared" si="25"/>
        <v>0</v>
      </c>
      <c r="BE57" s="118"/>
      <c r="BF57" s="66">
        <f t="shared" si="26"/>
        <v>0</v>
      </c>
      <c r="BG57" s="118"/>
      <c r="BH57" s="66">
        <f t="shared" si="27"/>
        <v>0</v>
      </c>
      <c r="BI57" s="118"/>
      <c r="BJ57" s="66">
        <f t="shared" si="28"/>
        <v>0</v>
      </c>
      <c r="BK57" s="118"/>
      <c r="BL57" s="66">
        <f t="shared" si="29"/>
        <v>0</v>
      </c>
      <c r="BM57" s="118"/>
      <c r="BN57" s="66">
        <f t="shared" si="30"/>
        <v>0</v>
      </c>
      <c r="BO57" s="118"/>
      <c r="BP57" s="66">
        <f t="shared" si="31"/>
        <v>0</v>
      </c>
      <c r="BQ57" s="118"/>
      <c r="BR57" s="66">
        <f t="shared" si="32"/>
        <v>0</v>
      </c>
      <c r="BS57" s="118"/>
      <c r="BT57" s="66">
        <f t="shared" si="33"/>
        <v>0</v>
      </c>
      <c r="BU57" s="118"/>
      <c r="BV57" s="66">
        <f t="shared" si="34"/>
        <v>0</v>
      </c>
      <c r="BW57" s="118"/>
      <c r="BX57" s="66">
        <f t="shared" si="35"/>
        <v>0</v>
      </c>
      <c r="BY57" s="118"/>
      <c r="BZ57" s="66">
        <f t="shared" si="36"/>
        <v>0</v>
      </c>
      <c r="CA57" s="118"/>
      <c r="CB57" s="66">
        <f t="shared" si="37"/>
        <v>0</v>
      </c>
      <c r="CC57" s="118"/>
      <c r="CD57" s="66">
        <f t="shared" si="38"/>
        <v>0</v>
      </c>
      <c r="CE57" s="118"/>
      <c r="CF57" s="66">
        <f t="shared" si="39"/>
        <v>0</v>
      </c>
      <c r="CG57" s="118"/>
      <c r="CH57" s="66">
        <f t="shared" si="40"/>
        <v>0</v>
      </c>
      <c r="CI57" s="118"/>
      <c r="CJ57" s="66">
        <f t="shared" si="41"/>
        <v>0</v>
      </c>
      <c r="CK57" s="118"/>
      <c r="CL57" s="66">
        <f t="shared" si="42"/>
        <v>0</v>
      </c>
      <c r="CM57" s="118"/>
      <c r="CN57" s="66">
        <f t="shared" si="43"/>
        <v>0</v>
      </c>
      <c r="CO57" s="118"/>
      <c r="CP57" s="66">
        <f t="shared" si="44"/>
        <v>0</v>
      </c>
      <c r="CQ57" s="118"/>
      <c r="CR57" s="66">
        <f t="shared" si="45"/>
        <v>0</v>
      </c>
      <c r="CS57" s="118"/>
      <c r="CT57" s="66">
        <f t="shared" si="46"/>
        <v>0</v>
      </c>
      <c r="CU57" s="118"/>
      <c r="CV57" s="66">
        <f t="shared" si="47"/>
        <v>0</v>
      </c>
      <c r="CW57" s="118"/>
      <c r="CX57" s="66">
        <f t="shared" si="48"/>
        <v>0</v>
      </c>
      <c r="CY57" s="118"/>
      <c r="CZ57" s="66">
        <f t="shared" si="49"/>
        <v>0</v>
      </c>
      <c r="DA57" s="67" t="str">
        <f t="shared" si="60"/>
        <v/>
      </c>
    </row>
  </sheetData>
  <mergeCells count="29">
    <mergeCell ref="AK2:AL3"/>
    <mergeCell ref="AM2:AN3"/>
    <mergeCell ref="AO2:AP3"/>
    <mergeCell ref="AQ2:AR3"/>
    <mergeCell ref="AS2:AT3"/>
    <mergeCell ref="V2:V4"/>
    <mergeCell ref="W2:W4"/>
    <mergeCell ref="AC2:AD3"/>
    <mergeCell ref="AE2:AF3"/>
    <mergeCell ref="AG2:AH3"/>
    <mergeCell ref="AI2:AJ3"/>
    <mergeCell ref="M2:M4"/>
    <mergeCell ref="N2:N3"/>
    <mergeCell ref="O2:O4"/>
    <mergeCell ref="P2:S2"/>
    <mergeCell ref="T2:T4"/>
    <mergeCell ref="U2:U4"/>
    <mergeCell ref="G2:G4"/>
    <mergeCell ref="H2:H4"/>
    <mergeCell ref="I2:I4"/>
    <mergeCell ref="J2:J4"/>
    <mergeCell ref="K2:K4"/>
    <mergeCell ref="L2:L4"/>
    <mergeCell ref="A2:A4"/>
    <mergeCell ref="B2:B4"/>
    <mergeCell ref="C2:C4"/>
    <mergeCell ref="D2:D4"/>
    <mergeCell ref="E2:E4"/>
    <mergeCell ref="F2:F4"/>
  </mergeCells>
  <pageMargins left="0.11811023622047245" right="0.11811023622047245" top="0.59055118110236227" bottom="0.27559055118110237" header="0.31496062992125984" footer="0.19685039370078741"/>
  <pageSetup paperSize="9" scale="70" orientation="landscape" horizontalDpi="300" verticalDpi="300" r:id="rId1"/>
  <headerFooter alignWithMargins="0">
    <oddHeader>&amp;L&amp;O&amp;C&amp;"Helvetica-Narrow,Standard"&amp;8
&amp;F-&amp;A&amp;R&amp;"Helvetica-Narrow,Standard"&amp;8
Seite &amp;P/&amp;N - &amp;D</oddHeader>
  </headerFooter>
  <colBreaks count="3" manualBreakCount="3">
    <brk id="30" min="7" max="51" man="1"/>
    <brk id="56" min="7" max="51" man="1"/>
    <brk id="80" min="7" max="51" man="1"/>
  </colBreaks>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F3E27-2505-4FE3-930A-3AC3B3109629}">
  <dimension ref="A1:C44"/>
  <sheetViews>
    <sheetView workbookViewId="0">
      <selection activeCell="B17" sqref="B17"/>
    </sheetView>
  </sheetViews>
  <sheetFormatPr baseColWidth="10" defaultRowHeight="12.75" x14ac:dyDescent="0.2"/>
  <cols>
    <col min="1" max="1" width="12.5703125" style="166" customWidth="1"/>
    <col min="2" max="2" width="86" style="166" customWidth="1"/>
    <col min="3" max="16384" width="11.42578125" style="166"/>
  </cols>
  <sheetData>
    <row r="1" spans="1:3" x14ac:dyDescent="0.2">
      <c r="A1" s="168" t="s">
        <v>92</v>
      </c>
      <c r="B1" s="168" t="s">
        <v>93</v>
      </c>
    </row>
    <row r="2" spans="1:3" x14ac:dyDescent="0.2">
      <c r="A2" s="169" t="s">
        <v>94</v>
      </c>
      <c r="B2" s="169" t="s">
        <v>95</v>
      </c>
      <c r="C2" s="167"/>
    </row>
    <row r="3" spans="1:3" x14ac:dyDescent="0.2">
      <c r="A3" s="169" t="s">
        <v>96</v>
      </c>
      <c r="B3" s="169" t="s">
        <v>97</v>
      </c>
      <c r="C3" s="167"/>
    </row>
    <row r="4" spans="1:3" x14ac:dyDescent="0.2">
      <c r="A4" s="169" t="s">
        <v>98</v>
      </c>
      <c r="B4" s="169" t="s">
        <v>99</v>
      </c>
      <c r="C4" s="167"/>
    </row>
    <row r="5" spans="1:3" x14ac:dyDescent="0.2">
      <c r="A5" s="169" t="s">
        <v>100</v>
      </c>
      <c r="B5" s="169" t="s">
        <v>101</v>
      </c>
      <c r="C5" s="167"/>
    </row>
    <row r="6" spans="1:3" ht="25.5" x14ac:dyDescent="0.2">
      <c r="A6" s="169" t="s">
        <v>102</v>
      </c>
      <c r="B6" s="170" t="s">
        <v>103</v>
      </c>
      <c r="C6" s="167"/>
    </row>
    <row r="7" spans="1:3" x14ac:dyDescent="0.2">
      <c r="A7" s="169" t="s">
        <v>104</v>
      </c>
      <c r="B7" s="169" t="s">
        <v>105</v>
      </c>
      <c r="C7" s="167"/>
    </row>
    <row r="8" spans="1:3" x14ac:dyDescent="0.2">
      <c r="A8" s="169" t="s">
        <v>106</v>
      </c>
      <c r="B8" s="169" t="s">
        <v>107</v>
      </c>
      <c r="C8" s="167"/>
    </row>
    <row r="9" spans="1:3" x14ac:dyDescent="0.2">
      <c r="A9" s="169" t="s">
        <v>108</v>
      </c>
      <c r="B9" s="169" t="s">
        <v>109</v>
      </c>
      <c r="C9" s="167"/>
    </row>
    <row r="10" spans="1:3" x14ac:dyDescent="0.2">
      <c r="A10" s="169" t="s">
        <v>110</v>
      </c>
      <c r="B10" s="169" t="s">
        <v>111</v>
      </c>
      <c r="C10" s="167"/>
    </row>
    <row r="11" spans="1:3" x14ac:dyDescent="0.2">
      <c r="A11" s="169" t="s">
        <v>112</v>
      </c>
      <c r="B11" s="169" t="s">
        <v>113</v>
      </c>
      <c r="C11" s="167"/>
    </row>
    <row r="12" spans="1:3" x14ac:dyDescent="0.2">
      <c r="A12" s="169" t="s">
        <v>114</v>
      </c>
      <c r="B12" s="169" t="s">
        <v>115</v>
      </c>
      <c r="C12" s="167"/>
    </row>
    <row r="13" spans="1:3" ht="38.25" x14ac:dyDescent="0.2">
      <c r="A13" s="169" t="s">
        <v>116</v>
      </c>
      <c r="B13" s="170" t="s">
        <v>117</v>
      </c>
      <c r="C13" s="167"/>
    </row>
    <row r="14" spans="1:3" x14ac:dyDescent="0.2">
      <c r="A14" s="167"/>
      <c r="B14" s="167"/>
      <c r="C14" s="167"/>
    </row>
    <row r="15" spans="1:3" x14ac:dyDescent="0.2">
      <c r="A15" s="167"/>
      <c r="B15" s="167"/>
      <c r="C15" s="167"/>
    </row>
    <row r="16" spans="1:3" x14ac:dyDescent="0.2">
      <c r="A16" s="167"/>
      <c r="B16" s="167"/>
      <c r="C16" s="167"/>
    </row>
    <row r="17" spans="1:3" x14ac:dyDescent="0.2">
      <c r="A17" s="167"/>
      <c r="B17" s="167"/>
      <c r="C17" s="167"/>
    </row>
    <row r="18" spans="1:3" x14ac:dyDescent="0.2">
      <c r="A18" s="167"/>
      <c r="B18" s="167"/>
      <c r="C18" s="167"/>
    </row>
    <row r="19" spans="1:3" x14ac:dyDescent="0.2">
      <c r="A19" s="167"/>
      <c r="B19" s="167"/>
      <c r="C19" s="167"/>
    </row>
    <row r="20" spans="1:3" x14ac:dyDescent="0.2">
      <c r="A20" s="167"/>
      <c r="B20" s="167"/>
      <c r="C20" s="167"/>
    </row>
    <row r="21" spans="1:3" x14ac:dyDescent="0.2">
      <c r="A21" s="167"/>
      <c r="B21" s="167"/>
      <c r="C21" s="167"/>
    </row>
    <row r="22" spans="1:3" x14ac:dyDescent="0.2">
      <c r="A22" s="167"/>
      <c r="B22" s="167"/>
      <c r="C22" s="167"/>
    </row>
    <row r="23" spans="1:3" x14ac:dyDescent="0.2">
      <c r="A23" s="167"/>
      <c r="B23" s="167"/>
      <c r="C23" s="167"/>
    </row>
    <row r="24" spans="1:3" x14ac:dyDescent="0.2">
      <c r="A24" s="167"/>
      <c r="B24" s="167"/>
      <c r="C24" s="167"/>
    </row>
    <row r="25" spans="1:3" x14ac:dyDescent="0.2">
      <c r="A25" s="167"/>
      <c r="B25" s="167"/>
      <c r="C25" s="167"/>
    </row>
    <row r="26" spans="1:3" x14ac:dyDescent="0.2">
      <c r="A26" s="167"/>
      <c r="B26" s="167"/>
      <c r="C26" s="167"/>
    </row>
    <row r="27" spans="1:3" x14ac:dyDescent="0.2">
      <c r="A27" s="167"/>
      <c r="B27" s="167"/>
      <c r="C27" s="167"/>
    </row>
    <row r="28" spans="1:3" x14ac:dyDescent="0.2">
      <c r="A28" s="167"/>
      <c r="B28" s="167"/>
      <c r="C28" s="167"/>
    </row>
    <row r="29" spans="1:3" x14ac:dyDescent="0.2">
      <c r="A29" s="167"/>
      <c r="B29" s="167"/>
      <c r="C29" s="167"/>
    </row>
    <row r="30" spans="1:3" x14ac:dyDescent="0.2">
      <c r="A30" s="167"/>
      <c r="B30" s="167"/>
      <c r="C30" s="167"/>
    </row>
    <row r="31" spans="1:3" x14ac:dyDescent="0.2">
      <c r="A31" s="167"/>
      <c r="B31" s="167"/>
      <c r="C31" s="167"/>
    </row>
    <row r="32" spans="1:3" x14ac:dyDescent="0.2">
      <c r="A32" s="167"/>
      <c r="B32" s="167"/>
      <c r="C32" s="167"/>
    </row>
    <row r="33" spans="1:3" x14ac:dyDescent="0.2">
      <c r="A33" s="167"/>
      <c r="B33" s="167"/>
      <c r="C33" s="167"/>
    </row>
    <row r="34" spans="1:3" x14ac:dyDescent="0.2">
      <c r="A34" s="167"/>
      <c r="B34" s="167"/>
      <c r="C34" s="167"/>
    </row>
    <row r="35" spans="1:3" x14ac:dyDescent="0.2">
      <c r="A35" s="167"/>
      <c r="B35" s="167"/>
      <c r="C35" s="167"/>
    </row>
    <row r="36" spans="1:3" x14ac:dyDescent="0.2">
      <c r="A36" s="167"/>
      <c r="B36" s="167"/>
      <c r="C36" s="167"/>
    </row>
    <row r="37" spans="1:3" x14ac:dyDescent="0.2">
      <c r="A37" s="167"/>
      <c r="B37" s="167"/>
      <c r="C37" s="167"/>
    </row>
    <row r="38" spans="1:3" x14ac:dyDescent="0.2">
      <c r="A38" s="167"/>
      <c r="B38" s="167"/>
      <c r="C38" s="167"/>
    </row>
    <row r="39" spans="1:3" x14ac:dyDescent="0.2">
      <c r="A39" s="167"/>
      <c r="B39" s="167"/>
      <c r="C39" s="167"/>
    </row>
    <row r="40" spans="1:3" x14ac:dyDescent="0.2">
      <c r="A40" s="167"/>
      <c r="B40" s="167"/>
      <c r="C40" s="167"/>
    </row>
    <row r="41" spans="1:3" x14ac:dyDescent="0.2">
      <c r="A41" s="167"/>
      <c r="B41" s="167"/>
      <c r="C41" s="167"/>
    </row>
    <row r="42" spans="1:3" x14ac:dyDescent="0.2">
      <c r="A42" s="167"/>
      <c r="B42" s="167"/>
      <c r="C42" s="167"/>
    </row>
    <row r="43" spans="1:3" x14ac:dyDescent="0.2">
      <c r="A43" s="167"/>
      <c r="B43" s="167"/>
      <c r="C43" s="167"/>
    </row>
    <row r="44" spans="1:3" x14ac:dyDescent="0.2">
      <c r="A44" s="167"/>
      <c r="B44" s="167"/>
      <c r="C44" s="167"/>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2eb024e-6f64-4777-a161-409c7596fa01" xsi:nil="true"/>
    <lcf76f155ced4ddcb4097134ff3c332f xmlns="b638ff18-caf5-4057-b7e0-a13de00f81d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01C1C6820641245B7C6F11B6ADBC7C5" ma:contentTypeVersion="14" ma:contentTypeDescription="Ein neues Dokument erstellen." ma:contentTypeScope="" ma:versionID="59f60222140ea8cdab9d31f88b0d88d1">
  <xsd:schema xmlns:xsd="http://www.w3.org/2001/XMLSchema" xmlns:xs="http://www.w3.org/2001/XMLSchema" xmlns:p="http://schemas.microsoft.com/office/2006/metadata/properties" xmlns:ns2="b638ff18-caf5-4057-b7e0-a13de00f81d4" xmlns:ns3="12eb024e-6f64-4777-a161-409c7596fa01" targetNamespace="http://schemas.microsoft.com/office/2006/metadata/properties" ma:root="true" ma:fieldsID="c2a61aac69dfd5bb75124dd64888361e" ns2:_="" ns3:_="">
    <xsd:import namespace="b638ff18-caf5-4057-b7e0-a13de00f81d4"/>
    <xsd:import namespace="12eb024e-6f64-4777-a161-409c7596fa0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38ff18-caf5-4057-b7e0-a13de00f81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629430ce-4624-4fbd-9d30-d8d3ac6ccd3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2eb024e-6f64-4777-a161-409c7596fa0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df5a4d69-9e21-46e2-9c63-7401a5fb2310}" ma:internalName="TaxCatchAll" ma:showField="CatchAllData" ma:web="12eb024e-6f64-4777-a161-409c7596fa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C5A10C-866C-4A95-BDB3-55FCE4EBF75F}">
  <ds:schemaRefs>
    <ds:schemaRef ds:uri="12eb024e-6f64-4777-a161-409c7596fa01"/>
    <ds:schemaRef ds:uri="http://purl.org/dc/terms/"/>
    <ds:schemaRef ds:uri="http://www.w3.org/XML/1998/namespace"/>
    <ds:schemaRef ds:uri="http://schemas.microsoft.com/office/2006/metadata/propertie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b638ff18-caf5-4057-b7e0-a13de00f81d4"/>
  </ds:schemaRefs>
</ds:datastoreItem>
</file>

<file path=customXml/itemProps2.xml><?xml version="1.0" encoding="utf-8"?>
<ds:datastoreItem xmlns:ds="http://schemas.openxmlformats.org/officeDocument/2006/customXml" ds:itemID="{FD33CE29-5377-43BD-8EA5-D35D2D1037C0}">
  <ds:schemaRefs>
    <ds:schemaRef ds:uri="http://schemas.microsoft.com/sharepoint/v3/contenttype/forms"/>
  </ds:schemaRefs>
</ds:datastoreItem>
</file>

<file path=customXml/itemProps3.xml><?xml version="1.0" encoding="utf-8"?>
<ds:datastoreItem xmlns:ds="http://schemas.openxmlformats.org/officeDocument/2006/customXml" ds:itemID="{342ECFDC-7256-4202-B6A3-85361AA966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38ff18-caf5-4057-b7e0-a13de00f81d4"/>
    <ds:schemaRef ds:uri="12eb024e-6f64-4777-a161-409c7596fa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12</vt:i4>
      </vt:variant>
    </vt:vector>
  </HeadingPairs>
  <TitlesOfParts>
    <vt:vector size="15" baseType="lpstr">
      <vt:lpstr>Stundenliste</vt:lpstr>
      <vt:lpstr>Muster Stundenliste</vt:lpstr>
      <vt:lpstr>Erläuterungen</vt:lpstr>
      <vt:lpstr>'Muster Stundenliste'!_1</vt:lpstr>
      <vt:lpstr>_1</vt:lpstr>
      <vt:lpstr>'Muster Stundenliste'!_2</vt:lpstr>
      <vt:lpstr>_2</vt:lpstr>
      <vt:lpstr>'Muster Stundenliste'!_3</vt:lpstr>
      <vt:lpstr>_3</vt:lpstr>
      <vt:lpstr>'Muster Stundenliste'!_4</vt:lpstr>
      <vt:lpstr>_4</vt:lpstr>
      <vt:lpstr>'Muster Stundenliste'!Druckbereich</vt:lpstr>
      <vt:lpstr>Stundenliste!Druckbereich</vt:lpstr>
      <vt:lpstr>'Muster Stundenliste'!Drucktitel</vt:lpstr>
      <vt:lpstr>Stundenliste!Drucktitel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Rusch Christoph</dc:creator>
  <cp:lastModifiedBy>Rusch Christoph</cp:lastModifiedBy>
  <dcterms:created xsi:type="dcterms:W3CDTF">2021-10-13T04:50:30Z</dcterms:created>
  <dcterms:modified xsi:type="dcterms:W3CDTF">2022-06-30T07:06:36Z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0x010100901C1C6820641245B7C6F11B6ADBC7C5</vt:lpwstr>
  </property>
  <property fmtid="{D5CDD505-2E9C-101B-9397-08002B2CF9AE}" pid="3" name="Order">
    <vt:r8>1326200</vt:r8>
  </property>
  <property fmtid="{D5CDD505-2E9C-101B-9397-08002B2CF9AE}" pid="4" name="MediaServiceImageTags">
    <vt:lpwstr/>
  </property>
</Properties>
</file>